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heckCompatibility="1" defaultThemeVersion="124226"/>
  <bookViews>
    <workbookView xWindow="0" yWindow="0" windowWidth="19440" windowHeight="9045" firstSheet="1" activeTab="10"/>
  </bookViews>
  <sheets>
    <sheet name="1 день (11)" sheetId="36" r:id="rId1"/>
    <sheet name="10 день " sheetId="35" r:id="rId2"/>
    <sheet name="9 день" sheetId="34" r:id="rId3"/>
    <sheet name="8 день " sheetId="33" r:id="rId4"/>
    <sheet name="7 день " sheetId="32" r:id="rId5"/>
    <sheet name="6 день" sheetId="31" r:id="rId6"/>
    <sheet name="5 день" sheetId="30" r:id="rId7"/>
    <sheet name="4 день " sheetId="29" r:id="rId8"/>
    <sheet name="3 день " sheetId="28" r:id="rId9"/>
    <sheet name="2 день " sheetId="27" r:id="rId10"/>
    <sheet name="1 день" sheetId="26" r:id="rId11"/>
  </sheets>
  <definedNames>
    <definedName name="_xlnm.Print_Area" localSheetId="10">'1 день'!$A$1:$X$56</definedName>
    <definedName name="_xlnm.Print_Area" localSheetId="0">'1 день (11)'!$A$1:$X$63</definedName>
    <definedName name="_xlnm.Print_Area" localSheetId="1">'10 день '!$A$1:$X$58</definedName>
    <definedName name="_xlnm.Print_Area" localSheetId="9">'2 день '!$A$1:$X$54</definedName>
    <definedName name="_xlnm.Print_Area" localSheetId="8">'3 день '!$A$1:$X$53</definedName>
    <definedName name="_xlnm.Print_Area" localSheetId="7">'4 день '!$A$1:$X$56</definedName>
    <definedName name="_xlnm.Print_Area" localSheetId="6">'5 день'!$A$1:$X$59</definedName>
    <definedName name="_xlnm.Print_Area" localSheetId="5">'6 день'!$A$1:$X$56</definedName>
    <definedName name="_xlnm.Print_Area" localSheetId="4">'7 день '!$A$1:$X$53</definedName>
    <definedName name="_xlnm.Print_Area" localSheetId="3">'8 день '!$A$1:$X$57</definedName>
    <definedName name="_xlnm.Print_Area" localSheetId="2">'9 день'!$A$1:$X$55</definedName>
  </definedNames>
  <calcPr calcId="124519"/>
</workbook>
</file>

<file path=xl/calcChain.xml><?xml version="1.0" encoding="utf-8"?>
<calcChain xmlns="http://schemas.openxmlformats.org/spreadsheetml/2006/main">
  <c r="U56" i="36"/>
  <c r="V56" s="1"/>
  <c r="X56" s="1"/>
  <c r="V55"/>
  <c r="X55" s="1"/>
  <c r="U55"/>
  <c r="U54"/>
  <c r="V54" s="1"/>
  <c r="X54" s="1"/>
  <c r="V53"/>
  <c r="X53" s="1"/>
  <c r="U53"/>
  <c r="U52"/>
  <c r="V52" s="1"/>
  <c r="X52" s="1"/>
  <c r="U51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T38"/>
  <c r="U38" s="1"/>
  <c r="V38" s="1"/>
  <c r="X38" s="1"/>
  <c r="V37"/>
  <c r="X37" s="1"/>
  <c r="U37"/>
  <c r="U36"/>
  <c r="V36" s="1"/>
  <c r="X36" s="1"/>
  <c r="T36"/>
  <c r="U35"/>
  <c r="V35" s="1"/>
  <c r="X35" s="1"/>
  <c r="T34"/>
  <c r="U34" s="1"/>
  <c r="V34" s="1"/>
  <c r="X34" s="1"/>
  <c r="V33"/>
  <c r="X33" s="1"/>
  <c r="U33"/>
  <c r="U32"/>
  <c r="V32" s="1"/>
  <c r="X32" s="1"/>
  <c r="T32"/>
  <c r="U31"/>
  <c r="V31" s="1"/>
  <c r="X31" s="1"/>
  <c r="T30"/>
  <c r="U30" s="1"/>
  <c r="V30" s="1"/>
  <c r="X30" s="1"/>
  <c r="V29"/>
  <c r="X29" s="1"/>
  <c r="U29"/>
  <c r="E14"/>
  <c r="S27" s="1"/>
  <c r="U51" i="35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U40"/>
  <c r="V40" s="1"/>
  <c r="X40" s="1"/>
  <c r="U39"/>
  <c r="V39" s="1"/>
  <c r="X39" s="1"/>
  <c r="U38"/>
  <c r="V38" s="1"/>
  <c r="X38" s="1"/>
  <c r="U37"/>
  <c r="V37" s="1"/>
  <c r="X37" s="1"/>
  <c r="U36"/>
  <c r="V36" s="1"/>
  <c r="X36" s="1"/>
  <c r="U35"/>
  <c r="V35" s="1"/>
  <c r="X35" s="1"/>
  <c r="U34"/>
  <c r="V34" s="1"/>
  <c r="X34" s="1"/>
  <c r="T33"/>
  <c r="U33" s="1"/>
  <c r="V33" s="1"/>
  <c r="X33" s="1"/>
  <c r="U32"/>
  <c r="V32" s="1"/>
  <c r="X32" s="1"/>
  <c r="U31"/>
  <c r="V31" s="1"/>
  <c r="X31" s="1"/>
  <c r="U30"/>
  <c r="V30" s="1"/>
  <c r="X30" s="1"/>
  <c r="U29"/>
  <c r="V29" s="1"/>
  <c r="X29" s="1"/>
  <c r="E14"/>
  <c r="S27" s="1"/>
  <c r="U48" i="34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U38"/>
  <c r="V38" s="1"/>
  <c r="X38" s="1"/>
  <c r="U37"/>
  <c r="V37" s="1"/>
  <c r="X37" s="1"/>
  <c r="U36"/>
  <c r="V36" s="1"/>
  <c r="X36" s="1"/>
  <c r="U35"/>
  <c r="V35" s="1"/>
  <c r="X35" s="1"/>
  <c r="U34"/>
  <c r="V34" s="1"/>
  <c r="X34" s="1"/>
  <c r="U33"/>
  <c r="V33" s="1"/>
  <c r="X33" s="1"/>
  <c r="U32"/>
  <c r="V32" s="1"/>
  <c r="X32" s="1"/>
  <c r="T31"/>
  <c r="U31" s="1"/>
  <c r="V31" s="1"/>
  <c r="X31" s="1"/>
  <c r="U30"/>
  <c r="V30" s="1"/>
  <c r="X30" s="1"/>
  <c r="U29"/>
  <c r="V29" s="1"/>
  <c r="X29" s="1"/>
  <c r="E14"/>
  <c r="T27" s="1"/>
  <c r="T49" s="1"/>
  <c r="U49" s="1"/>
  <c r="V49" s="1"/>
  <c r="U50" i="33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U38"/>
  <c r="V38" s="1"/>
  <c r="X38" s="1"/>
  <c r="U37"/>
  <c r="V37" s="1"/>
  <c r="X37" s="1"/>
  <c r="U36"/>
  <c r="V36" s="1"/>
  <c r="X36" s="1"/>
  <c r="U35"/>
  <c r="V35" s="1"/>
  <c r="X35" s="1"/>
  <c r="U34"/>
  <c r="V34" s="1"/>
  <c r="X34" s="1"/>
  <c r="U33"/>
  <c r="V33" s="1"/>
  <c r="X33" s="1"/>
  <c r="U32"/>
  <c r="V32" s="1"/>
  <c r="X32" s="1"/>
  <c r="T31"/>
  <c r="U31" s="1"/>
  <c r="V31" s="1"/>
  <c r="X31" s="1"/>
  <c r="U30"/>
  <c r="V30" s="1"/>
  <c r="X30" s="1"/>
  <c r="U29"/>
  <c r="V29" s="1"/>
  <c r="X29" s="1"/>
  <c r="E14"/>
  <c r="S27" s="1"/>
  <c r="U46" i="32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U38"/>
  <c r="V38" s="1"/>
  <c r="X38" s="1"/>
  <c r="U37"/>
  <c r="V37" s="1"/>
  <c r="X37" s="1"/>
  <c r="U36"/>
  <c r="V36" s="1"/>
  <c r="X36" s="1"/>
  <c r="U35"/>
  <c r="V35" s="1"/>
  <c r="X35" s="1"/>
  <c r="U34"/>
  <c r="V34" s="1"/>
  <c r="X34" s="1"/>
  <c r="T33"/>
  <c r="U33" s="1"/>
  <c r="V33" s="1"/>
  <c r="X33" s="1"/>
  <c r="U32"/>
  <c r="V32" s="1"/>
  <c r="X32" s="1"/>
  <c r="U31"/>
  <c r="V31" s="1"/>
  <c r="X31" s="1"/>
  <c r="T30"/>
  <c r="U30" s="1"/>
  <c r="V30" s="1"/>
  <c r="X30" s="1"/>
  <c r="U29"/>
  <c r="V29" s="1"/>
  <c r="X29" s="1"/>
  <c r="E14"/>
  <c r="T27" s="1"/>
  <c r="T47" s="1"/>
  <c r="U47" s="1"/>
  <c r="V47" s="1"/>
  <c r="U49" i="31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U38"/>
  <c r="V38" s="1"/>
  <c r="X38" s="1"/>
  <c r="U37"/>
  <c r="V37" s="1"/>
  <c r="X37" s="1"/>
  <c r="U36"/>
  <c r="V36" s="1"/>
  <c r="X36" s="1"/>
  <c r="U35"/>
  <c r="V35" s="1"/>
  <c r="X35" s="1"/>
  <c r="T34"/>
  <c r="U34" s="1"/>
  <c r="V34" s="1"/>
  <c r="X34" s="1"/>
  <c r="U33"/>
  <c r="V33" s="1"/>
  <c r="X33" s="1"/>
  <c r="T32"/>
  <c r="U32" s="1"/>
  <c r="V32" s="1"/>
  <c r="X32" s="1"/>
  <c r="U31"/>
  <c r="V31" s="1"/>
  <c r="X31" s="1"/>
  <c r="T30"/>
  <c r="U30" s="1"/>
  <c r="V30" s="1"/>
  <c r="X30" s="1"/>
  <c r="U29"/>
  <c r="V29" s="1"/>
  <c r="X29" s="1"/>
  <c r="E14"/>
  <c r="S27" s="1"/>
  <c r="U52" i="30"/>
  <c r="V52" s="1"/>
  <c r="X52" s="1"/>
  <c r="U51"/>
  <c r="V51" s="1"/>
  <c r="X51" s="1"/>
  <c r="U50"/>
  <c r="V50" s="1"/>
  <c r="X50" s="1"/>
  <c r="U4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U41"/>
  <c r="V41" s="1"/>
  <c r="X41" s="1"/>
  <c r="U40"/>
  <c r="V40" s="1"/>
  <c r="X40" s="1"/>
  <c r="U39"/>
  <c r="U38"/>
  <c r="U37"/>
  <c r="V37" s="1"/>
  <c r="X37" s="1"/>
  <c r="U36"/>
  <c r="V36" s="1"/>
  <c r="X36" s="1"/>
  <c r="T35"/>
  <c r="U35" s="1"/>
  <c r="V35" s="1"/>
  <c r="X35" s="1"/>
  <c r="U34"/>
  <c r="V34" s="1"/>
  <c r="X34" s="1"/>
  <c r="U33"/>
  <c r="V33" s="1"/>
  <c r="X33" s="1"/>
  <c r="T32"/>
  <c r="U32" s="1"/>
  <c r="V32" s="1"/>
  <c r="X32" s="1"/>
  <c r="U31"/>
  <c r="V31" s="1"/>
  <c r="X31" s="1"/>
  <c r="U30"/>
  <c r="V30" s="1"/>
  <c r="X30" s="1"/>
  <c r="U29"/>
  <c r="V29" s="1"/>
  <c r="X29" s="1"/>
  <c r="E14"/>
  <c r="K27" s="1"/>
  <c r="U49" i="29"/>
  <c r="V49" s="1"/>
  <c r="X49" s="1"/>
  <c r="U48"/>
  <c r="V48" s="1"/>
  <c r="X48" s="1"/>
  <c r="U47"/>
  <c r="V47" s="1"/>
  <c r="X47" s="1"/>
  <c r="U46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U38"/>
  <c r="V38" s="1"/>
  <c r="X38" s="1"/>
  <c r="U37"/>
  <c r="V37" s="1"/>
  <c r="X37" s="1"/>
  <c r="U36"/>
  <c r="V36" s="1"/>
  <c r="X36" s="1"/>
  <c r="U35"/>
  <c r="V35" s="1"/>
  <c r="X35" s="1"/>
  <c r="U34"/>
  <c r="V34" s="1"/>
  <c r="X34" s="1"/>
  <c r="T33"/>
  <c r="U33" s="1"/>
  <c r="V33" s="1"/>
  <c r="X33" s="1"/>
  <c r="U32"/>
  <c r="V32" s="1"/>
  <c r="X32" s="1"/>
  <c r="T31"/>
  <c r="U31" s="1"/>
  <c r="V31" s="1"/>
  <c r="X31" s="1"/>
  <c r="U30"/>
  <c r="V30" s="1"/>
  <c r="X30" s="1"/>
  <c r="U29"/>
  <c r="V29" s="1"/>
  <c r="X29" s="1"/>
  <c r="E14"/>
  <c r="S27" s="1"/>
  <c r="U46" i="28"/>
  <c r="V46" s="1"/>
  <c r="X46" s="1"/>
  <c r="U45"/>
  <c r="V45" s="1"/>
  <c r="X45" s="1"/>
  <c r="U44"/>
  <c r="V44" s="1"/>
  <c r="X44" s="1"/>
  <c r="U43"/>
  <c r="V43" s="1"/>
  <c r="X43" s="1"/>
  <c r="U42"/>
  <c r="V42" s="1"/>
  <c r="X42" s="1"/>
  <c r="U41"/>
  <c r="V41" s="1"/>
  <c r="X41" s="1"/>
  <c r="U40"/>
  <c r="V40" s="1"/>
  <c r="X40" s="1"/>
  <c r="U39"/>
  <c r="V39" s="1"/>
  <c r="X39" s="1"/>
  <c r="U38"/>
  <c r="V38" s="1"/>
  <c r="X38" s="1"/>
  <c r="U37"/>
  <c r="V37" s="1"/>
  <c r="X37" s="1"/>
  <c r="U36"/>
  <c r="V36" s="1"/>
  <c r="X36" s="1"/>
  <c r="U35"/>
  <c r="V35" s="1"/>
  <c r="X35" s="1"/>
  <c r="U34"/>
  <c r="V34" s="1"/>
  <c r="X34" s="1"/>
  <c r="U33"/>
  <c r="V33" s="1"/>
  <c r="X33" s="1"/>
  <c r="T32"/>
  <c r="U32" s="1"/>
  <c r="V32" s="1"/>
  <c r="X32" s="1"/>
  <c r="U31"/>
  <c r="V31" s="1"/>
  <c r="X31" s="1"/>
  <c r="T30"/>
  <c r="U30" s="1"/>
  <c r="V30" s="1"/>
  <c r="X30" s="1"/>
  <c r="U29"/>
  <c r="V29" s="1"/>
  <c r="X29" s="1"/>
  <c r="E14"/>
  <c r="S27" s="1"/>
  <c r="U47" i="27"/>
  <c r="V47" s="1"/>
  <c r="X47" s="1"/>
  <c r="U46"/>
  <c r="V46" s="1"/>
  <c r="X46" s="1"/>
  <c r="U45"/>
  <c r="V45" s="1"/>
  <c r="X45" s="1"/>
  <c r="U44"/>
  <c r="V44" s="1"/>
  <c r="X44" s="1"/>
  <c r="U43"/>
  <c r="U42"/>
  <c r="V42" s="1"/>
  <c r="X42" s="1"/>
  <c r="U41"/>
  <c r="V41" s="1"/>
  <c r="X41" s="1"/>
  <c r="U40"/>
  <c r="V40" s="1"/>
  <c r="X40" s="1"/>
  <c r="U39"/>
  <c r="V39" s="1"/>
  <c r="X39" s="1"/>
  <c r="U38"/>
  <c r="V38" s="1"/>
  <c r="X38" s="1"/>
  <c r="U37"/>
  <c r="V37" s="1"/>
  <c r="X37" s="1"/>
  <c r="U36"/>
  <c r="V36" s="1"/>
  <c r="X36" s="1"/>
  <c r="U35"/>
  <c r="V35" s="1"/>
  <c r="X35" s="1"/>
  <c r="U34"/>
  <c r="V34" s="1"/>
  <c r="X34" s="1"/>
  <c r="T33"/>
  <c r="U33" s="1"/>
  <c r="V33" s="1"/>
  <c r="X33" s="1"/>
  <c r="U32"/>
  <c r="V32" s="1"/>
  <c r="X32" s="1"/>
  <c r="U31"/>
  <c r="V31" s="1"/>
  <c r="X31" s="1"/>
  <c r="U30"/>
  <c r="V30" s="1"/>
  <c r="X30" s="1"/>
  <c r="U29"/>
  <c r="V29" s="1"/>
  <c r="X29" s="1"/>
  <c r="E14"/>
  <c r="S27" s="1"/>
  <c r="E14" i="26"/>
  <c r="S27" s="1"/>
  <c r="U30"/>
  <c r="V30" s="1"/>
  <c r="X30" s="1"/>
  <c r="U33"/>
  <c r="V33" s="1"/>
  <c r="X33" s="1"/>
  <c r="U34"/>
  <c r="V34" s="1"/>
  <c r="X34" s="1"/>
  <c r="U35"/>
  <c r="V35" s="1"/>
  <c r="X35" s="1"/>
  <c r="U36"/>
  <c r="V36" s="1"/>
  <c r="X36" s="1"/>
  <c r="U37"/>
  <c r="V37" s="1"/>
  <c r="X37" s="1"/>
  <c r="U38"/>
  <c r="V38" s="1"/>
  <c r="X38" s="1"/>
  <c r="U39"/>
  <c r="V39" s="1"/>
  <c r="X39" s="1"/>
  <c r="U40"/>
  <c r="V40" s="1"/>
  <c r="X40" s="1"/>
  <c r="U41"/>
  <c r="V41" s="1"/>
  <c r="X41" s="1"/>
  <c r="U42"/>
  <c r="V42" s="1"/>
  <c r="X42" s="1"/>
  <c r="U43"/>
  <c r="V43" s="1"/>
  <c r="X43" s="1"/>
  <c r="U44"/>
  <c r="V44" s="1"/>
  <c r="X44" s="1"/>
  <c r="U45"/>
  <c r="V45" s="1"/>
  <c r="X45" s="1"/>
  <c r="U46"/>
  <c r="V46" s="1"/>
  <c r="X46" s="1"/>
  <c r="U47"/>
  <c r="V47" s="1"/>
  <c r="X47" s="1"/>
  <c r="U48"/>
  <c r="V48" s="1"/>
  <c r="X48" s="1"/>
  <c r="U49"/>
  <c r="V49" s="1"/>
  <c r="X49" s="1"/>
  <c r="U29"/>
  <c r="V29" s="1"/>
  <c r="X29" s="1"/>
  <c r="U32"/>
  <c r="V32" s="1"/>
  <c r="X32" s="1"/>
  <c r="T31"/>
  <c r="U31" s="1"/>
  <c r="V31" s="1"/>
  <c r="X31" s="1"/>
  <c r="M27" i="34" l="1"/>
  <c r="Q27"/>
  <c r="O27"/>
  <c r="S27"/>
  <c r="Q27" i="32"/>
  <c r="M27"/>
  <c r="O27"/>
  <c r="S27"/>
  <c r="X47"/>
  <c r="G14" s="1"/>
  <c r="V43" i="27"/>
  <c r="X43" s="1"/>
  <c r="Q27" i="30"/>
  <c r="T27"/>
  <c r="T53" s="1"/>
  <c r="U53" s="1"/>
  <c r="V53" s="1"/>
  <c r="M27"/>
  <c r="O27"/>
  <c r="S27"/>
  <c r="V39"/>
  <c r="X39" s="1"/>
  <c r="V38"/>
  <c r="X38" s="1"/>
  <c r="V42"/>
  <c r="X42" s="1"/>
  <c r="V41" i="35"/>
  <c r="X41" s="1"/>
  <c r="X52" s="1"/>
  <c r="G14" s="1"/>
  <c r="X51" i="33"/>
  <c r="G14" s="1"/>
  <c r="X50" i="29"/>
  <c r="G14" s="1"/>
  <c r="X47" i="28"/>
  <c r="G14" s="1"/>
  <c r="X48" i="27"/>
  <c r="X50" i="26"/>
  <c r="X49" i="34"/>
  <c r="X50" i="31"/>
  <c r="G14" s="1"/>
  <c r="G14" i="27"/>
  <c r="D27" i="36"/>
  <c r="F27"/>
  <c r="H27"/>
  <c r="J27"/>
  <c r="L27"/>
  <c r="N27"/>
  <c r="P27"/>
  <c r="R27"/>
  <c r="T27"/>
  <c r="T57" s="1"/>
  <c r="U57" s="1"/>
  <c r="V57" s="1"/>
  <c r="X57" s="1"/>
  <c r="X62" s="1"/>
  <c r="F14" s="1"/>
  <c r="E27"/>
  <c r="G27"/>
  <c r="I27"/>
  <c r="K27"/>
  <c r="M27"/>
  <c r="O27"/>
  <c r="Q27"/>
  <c r="F14" i="35"/>
  <c r="L27"/>
  <c r="N27"/>
  <c r="P27"/>
  <c r="R27"/>
  <c r="T27"/>
  <c r="T52" s="1"/>
  <c r="U52" s="1"/>
  <c r="V52" s="1"/>
  <c r="K27"/>
  <c r="M27"/>
  <c r="O27"/>
  <c r="Q27"/>
  <c r="F14" i="34"/>
  <c r="L27"/>
  <c r="N27"/>
  <c r="P27"/>
  <c r="R27"/>
  <c r="F14" i="33"/>
  <c r="J27"/>
  <c r="L27"/>
  <c r="N27"/>
  <c r="P27"/>
  <c r="R27"/>
  <c r="T27"/>
  <c r="T51" s="1"/>
  <c r="U51" s="1"/>
  <c r="V51" s="1"/>
  <c r="K27"/>
  <c r="M27"/>
  <c r="O27"/>
  <c r="Q27"/>
  <c r="F14" i="32"/>
  <c r="L27"/>
  <c r="N27"/>
  <c r="P27"/>
  <c r="R27"/>
  <c r="F14" i="31"/>
  <c r="L27"/>
  <c r="N27"/>
  <c r="P27"/>
  <c r="R27"/>
  <c r="T27"/>
  <c r="T50" s="1"/>
  <c r="U50" s="1"/>
  <c r="V50" s="1"/>
  <c r="M27"/>
  <c r="O27"/>
  <c r="Q27"/>
  <c r="F14" i="30"/>
  <c r="L27"/>
  <c r="N27"/>
  <c r="P27"/>
  <c r="R27"/>
  <c r="L27" i="29"/>
  <c r="N27"/>
  <c r="P27"/>
  <c r="R27"/>
  <c r="T27"/>
  <c r="T50" s="1"/>
  <c r="U50" s="1"/>
  <c r="V50" s="1"/>
  <c r="F14" s="1"/>
  <c r="M27"/>
  <c r="O27"/>
  <c r="Q27"/>
  <c r="L27" i="28"/>
  <c r="N27"/>
  <c r="P27"/>
  <c r="R27"/>
  <c r="T27"/>
  <c r="T47" s="1"/>
  <c r="U47" s="1"/>
  <c r="V47" s="1"/>
  <c r="F14" s="1"/>
  <c r="K27"/>
  <c r="M27"/>
  <c r="O27"/>
  <c r="Q27"/>
  <c r="L27" i="27"/>
  <c r="N27"/>
  <c r="P27"/>
  <c r="R27"/>
  <c r="T27"/>
  <c r="T48" s="1"/>
  <c r="U48" s="1"/>
  <c r="V48" s="1"/>
  <c r="F14" s="1"/>
  <c r="M27"/>
  <c r="O27"/>
  <c r="Q27"/>
  <c r="N27" i="26"/>
  <c r="P27"/>
  <c r="R27"/>
  <c r="T27"/>
  <c r="T50" s="1"/>
  <c r="U50" s="1"/>
  <c r="V50" s="1"/>
  <c r="M27"/>
  <c r="O27"/>
  <c r="Q27"/>
  <c r="X53" i="30" l="1"/>
  <c r="X55" i="26" s="1"/>
  <c r="X56" s="1"/>
  <c r="G14"/>
  <c r="G14" i="30" l="1"/>
  <c r="F14" i="26"/>
</calcChain>
</file>

<file path=xl/sharedStrings.xml><?xml version="1.0" encoding="utf-8"?>
<sst xmlns="http://schemas.openxmlformats.org/spreadsheetml/2006/main" count="1176" uniqueCount="143">
  <si>
    <t>Утверждаю</t>
  </si>
  <si>
    <t>Руководитель</t>
  </si>
  <si>
    <t xml:space="preserve">учреждения </t>
  </si>
  <si>
    <t>(расшифровка подписи)</t>
  </si>
  <si>
    <t>г.</t>
  </si>
  <si>
    <t>КОДЫ</t>
  </si>
  <si>
    <t>Учреждение</t>
  </si>
  <si>
    <t>Материально ответственное лицо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</si>
  <si>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</si>
  <si>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</si>
  <si>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</si>
  <si>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продукт., руб</t>
  </si>
  <si>
    <t>наименование</t>
  </si>
  <si>
    <t>код</t>
  </si>
  <si>
    <t>З  А  В  Т  Р  А  К</t>
  </si>
  <si>
    <t>операция</t>
  </si>
  <si>
    <t>на довольствующихся</t>
  </si>
  <si>
    <t>цена, руб</t>
  </si>
  <si>
    <t>сумма, руб</t>
  </si>
  <si>
    <t>Количество порций</t>
  </si>
  <si>
    <t>Выход - вес порций</t>
  </si>
  <si>
    <t>0504202</t>
  </si>
  <si>
    <t>(подпись)</t>
  </si>
  <si>
    <t xml:space="preserve">Структурное подразделение </t>
  </si>
  <si>
    <t xml:space="preserve">    ОКПО</t>
  </si>
  <si>
    <t>Полдник</t>
  </si>
  <si>
    <t>Обед</t>
  </si>
  <si>
    <t>Расход продуктов питания (количество)</t>
  </si>
  <si>
    <t>Повар</t>
  </si>
  <si>
    <t>Кладовщик</t>
  </si>
  <si>
    <t>гр</t>
  </si>
  <si>
    <t>Бухгалтер                    ______________            _______________________</t>
  </si>
  <si>
    <t>Врач (диетсестра)   ______________           ________________________</t>
  </si>
  <si>
    <t xml:space="preserve">                                                                         (подпись)</t>
  </si>
  <si>
    <t xml:space="preserve">              (расшифровка подписи)</t>
  </si>
  <si>
    <t>______________            _______________________</t>
  </si>
  <si>
    <t xml:space="preserve">Ответственный исполнитель  </t>
  </si>
  <si>
    <t>_________________________</t>
  </si>
  <si>
    <t xml:space="preserve">                           (должность)</t>
  </si>
  <si>
    <t xml:space="preserve">                                                 (подпись)</t>
  </si>
  <si>
    <t>Коды категории довольствующихся (группы)</t>
  </si>
  <si>
    <t>суммарных категории</t>
  </si>
  <si>
    <t>По плановой стоимости одного дня</t>
  </si>
  <si>
    <t>Плановая стоимость одного дня, руб</t>
  </si>
  <si>
    <t>численность довольствующихся по плановой стоимости одного дня</t>
  </si>
  <si>
    <t>Плановая стоимост на всех довольствующихся, руб</t>
  </si>
  <si>
    <t>Фактическая стоимость, руб</t>
  </si>
  <si>
    <t>численность персонала</t>
  </si>
  <si>
    <t>Меню-требование на выдачу продуктов питания № ____</t>
  </si>
  <si>
    <t>Форма по ОКУД</t>
  </si>
  <si>
    <t>Дата</t>
  </si>
  <si>
    <t>на одного ребенка</t>
  </si>
  <si>
    <t xml:space="preserve"> </t>
  </si>
  <si>
    <t>от 10.02.2006 г.№ 25 н</t>
  </si>
  <si>
    <t xml:space="preserve">Утверждена </t>
  </si>
  <si>
    <t>Приказом Министерства финансов РФ</t>
  </si>
  <si>
    <t>в кг</t>
  </si>
  <si>
    <t>в гр</t>
  </si>
  <si>
    <t>шт</t>
  </si>
  <si>
    <t>на " _______________2024г.</t>
  </si>
  <si>
    <t>Хлеб пшеничный</t>
  </si>
  <si>
    <t>Хлеб ржаной</t>
  </si>
  <si>
    <t>макароны</t>
  </si>
  <si>
    <t>масло сливочное</t>
  </si>
  <si>
    <t>мука</t>
  </si>
  <si>
    <t>морковь</t>
  </si>
  <si>
    <t>лук</t>
  </si>
  <si>
    <t>сахар</t>
  </si>
  <si>
    <t>томатная паста</t>
  </si>
  <si>
    <t>чай</t>
  </si>
  <si>
    <t>лимон</t>
  </si>
  <si>
    <t>хлеб пшеничный</t>
  </si>
  <si>
    <t>хлеб ржаной</t>
  </si>
  <si>
    <t>масло</t>
  </si>
  <si>
    <t>яблоко</t>
  </si>
  <si>
    <t>крупа рисовая</t>
  </si>
  <si>
    <t>молоко</t>
  </si>
  <si>
    <t>соль</t>
  </si>
  <si>
    <t>хлеб пшенич</t>
  </si>
  <si>
    <t>чай с сахаром</t>
  </si>
  <si>
    <t>картофель</t>
  </si>
  <si>
    <t>масло растительное</t>
  </si>
  <si>
    <t>лук репчатый</t>
  </si>
  <si>
    <t>Йогурт</t>
  </si>
  <si>
    <t>йогурт</t>
  </si>
  <si>
    <t xml:space="preserve">Хлеб пшеничный </t>
  </si>
  <si>
    <t>картофель молодой</t>
  </si>
  <si>
    <t>филе куриное</t>
  </si>
  <si>
    <t>котлеты рыбные</t>
  </si>
  <si>
    <t>свекла</t>
  </si>
  <si>
    <t>капуста</t>
  </si>
  <si>
    <t>яйцо</t>
  </si>
  <si>
    <t>сухофрукты</t>
  </si>
  <si>
    <t>витошка</t>
  </si>
  <si>
    <t>крупа гречневая</t>
  </si>
  <si>
    <t>Плов из птицы</t>
  </si>
  <si>
    <t>Суп картофельный с макаронными изделиями</t>
  </si>
  <si>
    <t>Напиток Витошка</t>
  </si>
  <si>
    <t>филе</t>
  </si>
  <si>
    <t>рис</t>
  </si>
  <si>
    <t>Рассольник Ленинградский</t>
  </si>
  <si>
    <t>Жаркое подомашнему</t>
  </si>
  <si>
    <t>Чай с молоком и сахаром</t>
  </si>
  <si>
    <t>крупа перловая</t>
  </si>
  <si>
    <t>огурцы соленые</t>
  </si>
  <si>
    <t>сметана</t>
  </si>
  <si>
    <t>мясо</t>
  </si>
  <si>
    <t>Суп картофельный с гречневой крупой</t>
  </si>
  <si>
    <t>Запеканка с мясом</t>
  </si>
  <si>
    <t>Напиток из шиповника</t>
  </si>
  <si>
    <t>Хлеб хлеб ржаной</t>
  </si>
  <si>
    <t>фарш</t>
  </si>
  <si>
    <t>шиповник</t>
  </si>
  <si>
    <t>Борщ из капусты с картофелем и сметаной</t>
  </si>
  <si>
    <t>каша гречневая рассыпчатая</t>
  </si>
  <si>
    <t>мясо тушеное</t>
  </si>
  <si>
    <t>компот из сухофпуктов</t>
  </si>
  <si>
    <t>компот</t>
  </si>
  <si>
    <t>Картофельное пюре</t>
  </si>
  <si>
    <t>Суп картофельный с клецками</t>
  </si>
  <si>
    <t>Уха с крупой</t>
  </si>
  <si>
    <t>Каша пшеничная рассыпчатая</t>
  </si>
  <si>
    <t>Мясо тушеное</t>
  </si>
  <si>
    <t>Кисель витошка</t>
  </si>
  <si>
    <t>50/45</t>
  </si>
  <si>
    <t>рыбные консервы</t>
  </si>
  <si>
    <t>крупа пшеничная</t>
  </si>
  <si>
    <t>Гуляш из отварной говядины</t>
  </si>
  <si>
    <t>Компот из сухофруктов</t>
  </si>
  <si>
    <t>Щи из свежей капусты с картофелем и сметаной</t>
  </si>
  <si>
    <t>Напиток яблочно-лимонный</t>
  </si>
  <si>
    <t>Суп картофельный с бобовыми</t>
  </si>
  <si>
    <t>Рагу овощное с мясом</t>
  </si>
  <si>
    <t>Кисель Витошка</t>
  </si>
  <si>
    <t>горох</t>
  </si>
  <si>
    <t>витошка кисель</t>
  </si>
  <si>
    <t>Суп картофельный с макарооными изделиями</t>
  </si>
  <si>
    <t>голубцы ленивые</t>
  </si>
  <si>
    <t>каша гречневая</t>
  </si>
  <si>
    <t>фарш/мясо</t>
  </si>
  <si>
    <t>напиток из плодов шиповника</t>
  </si>
  <si>
    <t>картофель тушеный с рыбными котлетами</t>
  </si>
  <si>
    <t>200/60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</si>
</sst>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sz val="16"/>
      <name val="Arial Cyr"/>
      <charset val="204"/>
    </font>
    <font>
      <sz val="18"/>
      <name val="Arial Cyr"/>
      <charset val="204"/>
    </font>
    <font>
      <sz val="16"/>
      <name val="Arial Cyr"/>
      <family val="2"/>
      <charset val="204"/>
    </font>
    <font>
      <b/>
      <sz val="18"/>
      <name val="Arial Cyr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Arial Cyr"/>
      <charset val="204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5">
    <xf numFmtId="0" fontId="0" fillId="0" borderId="0" xfId="0"/>
    <xf numFmtId="0" fontId="1" fillId="0" borderId="0" xfId="2"/>
    <xf numFmtId="0" fontId="5" fillId="0" borderId="0" xfId="2" applyFont="1"/>
    <xf numFmtId="0" fontId="5" fillId="0" borderId="0" xfId="2" applyFont="1" applyFill="1" applyBorder="1" applyAlignment="1">
      <alignment horizontal="center"/>
    </xf>
    <xf numFmtId="0" fontId="6" fillId="0" borderId="0" xfId="2" applyFont="1"/>
    <xf numFmtId="0" fontId="5" fillId="0" borderId="0" xfId="2" applyFont="1" applyAlignment="1">
      <alignment horizontal="right"/>
    </xf>
    <xf numFmtId="49" fontId="5" fillId="0" borderId="1" xfId="2" applyNumberFormat="1" applyFont="1" applyFill="1" applyBorder="1" applyAlignment="1">
      <alignment horizontal="center"/>
    </xf>
    <xf numFmtId="0" fontId="5" fillId="0" borderId="0" xfId="2" applyNumberFormat="1" applyFont="1" applyBorder="1" applyAlignment="1">
      <alignment horizontal="right"/>
    </xf>
    <xf numFmtId="0" fontId="5" fillId="0" borderId="11" xfId="2" applyFont="1" applyBorder="1" applyAlignment="1">
      <alignment horizontal="center" vertical="top"/>
    </xf>
    <xf numFmtId="0" fontId="5" fillId="0" borderId="14" xfId="2" applyFont="1" applyBorder="1" applyAlignment="1">
      <alignment horizontal="center" vertical="top"/>
    </xf>
    <xf numFmtId="49" fontId="5" fillId="0" borderId="5" xfId="2" applyNumberFormat="1" applyFont="1" applyFill="1" applyBorder="1" applyAlignment="1">
      <alignment horizontal="center"/>
    </xf>
    <xf numFmtId="0" fontId="5" fillId="0" borderId="13" xfId="2" applyFont="1" applyFill="1" applyBorder="1" applyAlignment="1">
      <alignment horizontal="center"/>
    </xf>
    <xf numFmtId="49" fontId="5" fillId="0" borderId="6" xfId="2" applyNumberFormat="1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0" fillId="0" borderId="0" xfId="0" applyFont="1"/>
    <xf numFmtId="0" fontId="2" fillId="0" borderId="0" xfId="2" applyFont="1"/>
    <xf numFmtId="0" fontId="3" fillId="0" borderId="0" xfId="0" applyFont="1"/>
    <xf numFmtId="0" fontId="2" fillId="0" borderId="14" xfId="2" applyFont="1" applyBorder="1" applyAlignment="1">
      <alignment horizontal="center" vertical="top"/>
    </xf>
    <xf numFmtId="0" fontId="2" fillId="0" borderId="13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0" fontId="5" fillId="0" borderId="11" xfId="2" applyFont="1" applyFill="1" applyBorder="1" applyAlignment="1">
      <alignment horizontal="center"/>
    </xf>
    <xf numFmtId="0" fontId="5" fillId="0" borderId="8" xfId="2" applyFont="1" applyFill="1" applyBorder="1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49" fontId="5" fillId="0" borderId="11" xfId="2" applyNumberFormat="1" applyFont="1" applyFill="1" applyBorder="1" applyAlignment="1">
      <alignment horizontal="center"/>
    </xf>
    <xf numFmtId="0" fontId="7" fillId="0" borderId="13" xfId="2" applyFont="1" applyFill="1" applyBorder="1" applyAlignment="1">
      <alignment horizontal="center"/>
    </xf>
    <xf numFmtId="0" fontId="5" fillId="0" borderId="15" xfId="2" applyFont="1" applyBorder="1" applyAlignment="1">
      <alignment horizontal="center"/>
    </xf>
    <xf numFmtId="0" fontId="5" fillId="0" borderId="15" xfId="2" applyFont="1" applyFill="1" applyBorder="1" applyAlignment="1">
      <alignment horizontal="center"/>
    </xf>
    <xf numFmtId="49" fontId="5" fillId="0" borderId="8" xfId="2" applyNumberFormat="1" applyFont="1" applyFill="1" applyBorder="1" applyAlignment="1"/>
    <xf numFmtId="49" fontId="5" fillId="0" borderId="18" xfId="2" applyNumberFormat="1" applyFont="1" applyFill="1" applyBorder="1" applyAlignment="1"/>
    <xf numFmtId="0" fontId="5" fillId="0" borderId="0" xfId="2" applyFont="1" applyBorder="1"/>
    <xf numFmtId="0" fontId="5" fillId="0" borderId="1" xfId="2" applyFont="1" applyBorder="1"/>
    <xf numFmtId="0" fontId="5" fillId="0" borderId="7" xfId="2" applyFont="1" applyBorder="1"/>
    <xf numFmtId="0" fontId="5" fillId="0" borderId="15" xfId="2" applyFont="1" applyBorder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11" fillId="0" borderId="0" xfId="2" applyFont="1"/>
    <xf numFmtId="0" fontId="11" fillId="0" borderId="0" xfId="2" applyFont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49" fontId="6" fillId="0" borderId="0" xfId="2" applyNumberFormat="1" applyFont="1" applyBorder="1" applyAlignment="1">
      <alignment horizontal="center"/>
    </xf>
    <xf numFmtId="0" fontId="11" fillId="0" borderId="0" xfId="2" applyFont="1" applyAlignment="1">
      <alignment horizontal="left" vertical="top"/>
    </xf>
    <xf numFmtId="0" fontId="11" fillId="0" borderId="9" xfId="2" applyFont="1" applyFill="1" applyBorder="1" applyAlignment="1">
      <alignment horizontal="center"/>
    </xf>
    <xf numFmtId="0" fontId="11" fillId="0" borderId="11" xfId="2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7" fillId="0" borderId="8" xfId="2" applyFont="1" applyBorder="1" applyAlignment="1"/>
    <xf numFmtId="0" fontId="7" fillId="0" borderId="8" xfId="2" applyFont="1" applyBorder="1" applyAlignment="1">
      <alignment vertical="center"/>
    </xf>
    <xf numFmtId="0" fontId="5" fillId="0" borderId="14" xfId="2" applyFont="1" applyFill="1" applyBorder="1" applyAlignment="1">
      <alignment horizontal="center" vertical="center"/>
    </xf>
    <xf numFmtId="0" fontId="9" fillId="0" borderId="11" xfId="2" applyFont="1" applyBorder="1"/>
    <xf numFmtId="2" fontId="5" fillId="0" borderId="11" xfId="2" applyNumberFormat="1" applyFont="1" applyBorder="1" applyAlignment="1">
      <alignment horizontal="center"/>
    </xf>
    <xf numFmtId="2" fontId="5" fillId="0" borderId="11" xfId="2" applyNumberFormat="1" applyFont="1" applyFill="1" applyBorder="1" applyAlignment="1">
      <alignment horizontal="center"/>
    </xf>
    <xf numFmtId="0" fontId="15" fillId="0" borderId="4" xfId="2" applyFont="1" applyFill="1" applyBorder="1" applyAlignment="1">
      <alignment horizontal="center" vertical="center"/>
    </xf>
    <xf numFmtId="49" fontId="11" fillId="0" borderId="11" xfId="2" applyNumberFormat="1" applyFont="1" applyFill="1" applyBorder="1" applyAlignment="1">
      <alignment horizontal="center"/>
    </xf>
    <xf numFmtId="49" fontId="11" fillId="0" borderId="9" xfId="2" applyNumberFormat="1" applyFont="1" applyFill="1" applyBorder="1" applyAlignment="1">
      <alignment horizontal="center"/>
    </xf>
    <xf numFmtId="0" fontId="11" fillId="0" borderId="4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left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5" fillId="0" borderId="0" xfId="2" applyFont="1" applyAlignment="1">
      <alignment wrapText="1"/>
    </xf>
    <xf numFmtId="0" fontId="5" fillId="0" borderId="1" xfId="2" applyFont="1" applyFill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11" fillId="2" borderId="9" xfId="2" applyFont="1" applyFill="1" applyBorder="1" applyAlignment="1">
      <alignment horizontal="center"/>
    </xf>
    <xf numFmtId="0" fontId="5" fillId="2" borderId="9" xfId="2" applyFont="1" applyFill="1" applyBorder="1" applyAlignment="1">
      <alignment horizontal="center"/>
    </xf>
    <xf numFmtId="0" fontId="11" fillId="2" borderId="11" xfId="2" applyFont="1" applyFill="1" applyBorder="1" applyAlignment="1">
      <alignment horizontal="center"/>
    </xf>
    <xf numFmtId="0" fontId="2" fillId="0" borderId="11" xfId="2" applyFont="1" applyBorder="1" applyAlignment="1">
      <alignment vertical="center" wrapText="1"/>
    </xf>
    <xf numFmtId="0" fontId="4" fillId="0" borderId="11" xfId="2" applyFont="1" applyBorder="1" applyAlignment="1">
      <alignment vertical="center" wrapText="1"/>
    </xf>
    <xf numFmtId="0" fontId="7" fillId="3" borderId="13" xfId="2" applyFont="1" applyFill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16" fillId="0" borderId="0" xfId="0" applyFont="1"/>
    <xf numFmtId="0" fontId="5" fillId="3" borderId="14" xfId="2" applyFont="1" applyFill="1" applyBorder="1" applyAlignment="1">
      <alignment horizontal="center" vertical="top"/>
    </xf>
    <xf numFmtId="0" fontId="2" fillId="3" borderId="13" xfId="2" applyFont="1" applyFill="1" applyBorder="1" applyAlignment="1">
      <alignment horizontal="center"/>
    </xf>
    <xf numFmtId="0" fontId="2" fillId="3" borderId="4" xfId="2" applyFont="1" applyFill="1" applyBorder="1" applyAlignment="1">
      <alignment horizontal="center" vertical="center"/>
    </xf>
    <xf numFmtId="0" fontId="11" fillId="3" borderId="9" xfId="2" applyFont="1" applyFill="1" applyBorder="1" applyAlignment="1">
      <alignment horizontal="center"/>
    </xf>
    <xf numFmtId="0" fontId="11" fillId="3" borderId="11" xfId="2" applyFont="1" applyFill="1" applyBorder="1" applyAlignment="1">
      <alignment horizontal="center"/>
    </xf>
    <xf numFmtId="0" fontId="11" fillId="0" borderId="11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wrapText="1"/>
    </xf>
    <xf numFmtId="0" fontId="11" fillId="0" borderId="9" xfId="2" applyFont="1" applyFill="1" applyBorder="1" applyAlignment="1">
      <alignment horizontal="center" vertical="center" textRotation="90" wrapText="1"/>
    </xf>
    <xf numFmtId="0" fontId="11" fillId="0" borderId="11" xfId="2" applyFont="1" applyFill="1" applyBorder="1" applyAlignment="1">
      <alignment horizontal="center" vertical="center" textRotation="90" wrapText="1"/>
    </xf>
    <xf numFmtId="0" fontId="5" fillId="0" borderId="11" xfId="2" applyFont="1" applyFill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left" wrapText="1" indent="1"/>
    </xf>
    <xf numFmtId="0" fontId="11" fillId="0" borderId="14" xfId="2" applyFont="1" applyFill="1" applyBorder="1" applyAlignment="1">
      <alignment horizontal="center" vertical="center" textRotation="90" wrapText="1"/>
    </xf>
    <xf numFmtId="0" fontId="11" fillId="0" borderId="17" xfId="2" applyFont="1" applyFill="1" applyBorder="1" applyAlignment="1">
      <alignment horizontal="center" vertical="center" textRotation="90" wrapText="1"/>
    </xf>
    <xf numFmtId="0" fontId="7" fillId="0" borderId="11" xfId="2" applyFont="1" applyFill="1" applyBorder="1" applyAlignment="1">
      <alignment horizontal="center" vertical="center" textRotation="90" wrapText="1"/>
    </xf>
    <xf numFmtId="0" fontId="5" fillId="0" borderId="11" xfId="2" applyFont="1" applyBorder="1" applyAlignment="1">
      <alignment horizontal="center"/>
    </xf>
    <xf numFmtId="0" fontId="5" fillId="0" borderId="11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3" xfId="2" applyFont="1" applyBorder="1" applyAlignment="1">
      <alignment wrapText="1"/>
    </xf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5" fillId="0" borderId="11" xfId="2" applyFont="1" applyBorder="1" applyAlignment="1">
      <alignment wrapText="1"/>
    </xf>
    <xf numFmtId="0" fontId="5" fillId="0" borderId="1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wrapText="1"/>
    </xf>
    <xf numFmtId="49" fontId="5" fillId="0" borderId="8" xfId="2" applyNumberFormat="1" applyFont="1" applyFill="1" applyBorder="1" applyAlignment="1">
      <alignment horizontal="center"/>
    </xf>
    <xf numFmtId="49" fontId="5" fillId="0" borderId="18" xfId="2" applyNumberFormat="1" applyFont="1" applyFill="1" applyBorder="1" applyAlignment="1">
      <alignment horizontal="center"/>
    </xf>
    <xf numFmtId="49" fontId="5" fillId="0" borderId="11" xfId="2" applyNumberFormat="1" applyFont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5" fillId="0" borderId="14" xfId="2" applyFont="1" applyBorder="1" applyAlignment="1">
      <alignment horizontal="center" vertical="top" wrapText="1"/>
    </xf>
    <xf numFmtId="0" fontId="5" fillId="0" borderId="17" xfId="2" applyFont="1" applyBorder="1" applyAlignment="1">
      <alignment horizontal="center" vertical="top" wrapText="1"/>
    </xf>
    <xf numFmtId="0" fontId="5" fillId="0" borderId="9" xfId="2" applyFont="1" applyBorder="1" applyAlignment="1">
      <alignment horizontal="center" vertical="top" wrapText="1"/>
    </xf>
    <xf numFmtId="0" fontId="5" fillId="0" borderId="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top" wrapText="1"/>
    </xf>
    <xf numFmtId="0" fontId="5" fillId="0" borderId="15" xfId="2" applyFont="1" applyBorder="1" applyAlignment="1">
      <alignment horizontal="center" vertical="top" wrapText="1"/>
    </xf>
    <xf numFmtId="0" fontId="5" fillId="0" borderId="16" xfId="2" applyFont="1" applyBorder="1" applyAlignment="1">
      <alignment horizontal="center" vertical="top" wrapText="1"/>
    </xf>
    <xf numFmtId="0" fontId="5" fillId="0" borderId="7" xfId="2" applyFont="1" applyBorder="1" applyAlignment="1">
      <alignment horizontal="center" vertical="top" wrapText="1"/>
    </xf>
    <xf numFmtId="0" fontId="5" fillId="0" borderId="10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/>
    </xf>
    <xf numFmtId="0" fontId="5" fillId="0" borderId="18" xfId="2" applyFont="1" applyBorder="1" applyAlignment="1">
      <alignment horizontal="center"/>
    </xf>
    <xf numFmtId="0" fontId="10" fillId="0" borderId="1" xfId="2" applyFont="1" applyBorder="1" applyAlignment="1">
      <alignment horizontal="center" vertical="center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12" fillId="0" borderId="0" xfId="2" applyFont="1" applyAlignment="1">
      <alignment horizontal="center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center" vertical="center" textRotation="90" wrapText="1"/>
    </xf>
    <xf numFmtId="0" fontId="11" fillId="2" borderId="14" xfId="2" applyFont="1" applyFill="1" applyBorder="1" applyAlignment="1">
      <alignment horizontal="center" vertical="center" textRotation="90" wrapText="1"/>
    </xf>
    <xf numFmtId="0" fontId="11" fillId="2" borderId="11" xfId="2" applyFont="1" applyFill="1" applyBorder="1" applyAlignment="1">
      <alignment horizontal="center" vertical="center" textRotation="90" wrapText="1"/>
    </xf>
    <xf numFmtId="0" fontId="11" fillId="2" borderId="17" xfId="2" applyFont="1" applyFill="1" applyBorder="1" applyAlignment="1">
      <alignment horizontal="center" vertical="center" textRotation="90" wrapText="1"/>
    </xf>
    <xf numFmtId="0" fontId="11" fillId="2" borderId="9" xfId="2" applyFont="1" applyFill="1" applyBorder="1" applyAlignment="1">
      <alignment horizontal="center" vertical="center" textRotation="90" wrapText="1"/>
    </xf>
    <xf numFmtId="0" fontId="5" fillId="2" borderId="14" xfId="2" applyFont="1" applyFill="1" applyBorder="1" applyAlignment="1">
      <alignment horizontal="center" vertical="top"/>
    </xf>
    <xf numFmtId="0" fontId="2" fillId="2" borderId="13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 textRotation="90" wrapText="1"/>
    </xf>
    <xf numFmtId="49" fontId="11" fillId="2" borderId="11" xfId="2" applyNumberFormat="1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/>
    </xf>
    <xf numFmtId="0" fontId="5" fillId="2" borderId="14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 textRotation="90" wrapText="1"/>
    </xf>
    <xf numFmtId="0" fontId="5" fillId="2" borderId="11" xfId="2" applyFont="1" applyFill="1" applyBorder="1" applyAlignment="1">
      <alignment horizontal="center" vertical="top"/>
    </xf>
    <xf numFmtId="0" fontId="7" fillId="2" borderId="8" xfId="2" applyFont="1" applyFill="1" applyBorder="1" applyAlignment="1"/>
    <xf numFmtId="49" fontId="5" fillId="2" borderId="5" xfId="2" applyNumberFormat="1" applyFont="1" applyFill="1" applyBorder="1" applyAlignment="1">
      <alignment horizontal="center"/>
    </xf>
    <xf numFmtId="0" fontId="5" fillId="2" borderId="13" xfId="2" applyFont="1" applyFill="1" applyBorder="1" applyAlignment="1">
      <alignment horizontal="center"/>
    </xf>
    <xf numFmtId="0" fontId="7" fillId="2" borderId="8" xfId="2" applyFont="1" applyFill="1" applyBorder="1" applyAlignment="1">
      <alignment vertical="center"/>
    </xf>
    <xf numFmtId="49" fontId="5" fillId="2" borderId="6" xfId="2" applyNumberFormat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49" fontId="11" fillId="2" borderId="9" xfId="2" applyNumberFormat="1" applyFont="1" applyFill="1" applyBorder="1" applyAlignment="1">
      <alignment horizontal="center"/>
    </xf>
    <xf numFmtId="0" fontId="11" fillId="2" borderId="11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vertical="center" wrapText="1"/>
    </xf>
    <xf numFmtId="0" fontId="4" fillId="2" borderId="11" xfId="2" applyFont="1" applyFill="1" applyBorder="1" applyAlignment="1">
      <alignment vertical="center" wrapText="1"/>
    </xf>
    <xf numFmtId="0" fontId="0" fillId="2" borderId="11" xfId="0" applyFont="1" applyFill="1" applyBorder="1"/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2"/>
  <sheetViews>
    <sheetView showZeros="0" view="pageBreakPreview" topLeftCell="A16" zoomScale="50" zoomScaleSheetLayoutView="50" workbookViewId="0">
      <selection activeCell="I38" sqref="I38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24"/>
      <c r="D5" s="124"/>
      <c r="E5" s="124"/>
      <c r="F5" s="124"/>
      <c r="G5" s="12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25" t="s">
        <v>3</v>
      </c>
      <c r="D6" s="125"/>
      <c r="E6" s="125"/>
      <c r="F6" s="125"/>
      <c r="G6" s="125"/>
      <c r="H6" s="2"/>
      <c r="I6" s="2"/>
      <c r="J6" s="2"/>
      <c r="K6" s="2"/>
      <c r="L6" s="126" t="s">
        <v>48</v>
      </c>
      <c r="M6" s="126"/>
      <c r="N6" s="126"/>
      <c r="O6" s="126"/>
      <c r="P6" s="126"/>
      <c r="Q6" s="126"/>
      <c r="R6" s="126"/>
      <c r="S6" s="126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27" t="s">
        <v>40</v>
      </c>
      <c r="B9" s="128"/>
      <c r="C9" s="129"/>
      <c r="D9" s="133" t="s">
        <v>43</v>
      </c>
      <c r="E9" s="136" t="s">
        <v>44</v>
      </c>
      <c r="F9" s="133" t="s">
        <v>45</v>
      </c>
      <c r="G9" s="133" t="s">
        <v>46</v>
      </c>
      <c r="H9" s="127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7" t="s">
        <v>5</v>
      </c>
      <c r="W9" s="97"/>
      <c r="X9" s="97"/>
      <c r="Y9" s="1"/>
    </row>
    <row r="10" spans="1:25" ht="15">
      <c r="A10" s="130"/>
      <c r="B10" s="131"/>
      <c r="C10" s="132"/>
      <c r="D10" s="134"/>
      <c r="E10" s="137"/>
      <c r="F10" s="134"/>
      <c r="G10" s="134"/>
      <c r="H10" s="139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07" t="s">
        <v>21</v>
      </c>
      <c r="W10" s="107"/>
      <c r="X10" s="107"/>
      <c r="Y10" s="1"/>
    </row>
    <row r="11" spans="1:25" ht="15" customHeight="1">
      <c r="A11" s="111" t="s">
        <v>41</v>
      </c>
      <c r="B11" s="114" t="s">
        <v>42</v>
      </c>
      <c r="C11" s="115"/>
      <c r="D11" s="134"/>
      <c r="E11" s="137"/>
      <c r="F11" s="134"/>
      <c r="G11" s="134"/>
      <c r="H11" s="139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07"/>
      <c r="W11" s="107"/>
      <c r="X11" s="107"/>
      <c r="Y11" s="1"/>
    </row>
    <row r="12" spans="1:25" ht="27.75" customHeight="1">
      <c r="A12" s="112"/>
      <c r="B12" s="116"/>
      <c r="C12" s="117"/>
      <c r="D12" s="134"/>
      <c r="E12" s="137"/>
      <c r="F12" s="134"/>
      <c r="G12" s="134"/>
      <c r="H12" s="139"/>
      <c r="I12" s="33"/>
      <c r="J12" s="34"/>
      <c r="K12" s="120" t="s">
        <v>59</v>
      </c>
      <c r="L12" s="120"/>
      <c r="M12" s="120"/>
      <c r="N12" s="120"/>
      <c r="O12" s="120"/>
      <c r="P12" s="120"/>
      <c r="Q12" s="2"/>
      <c r="R12" s="2"/>
      <c r="S12" s="7"/>
      <c r="T12" s="30"/>
      <c r="U12" s="2" t="s">
        <v>50</v>
      </c>
      <c r="V12" s="107"/>
      <c r="W12" s="107"/>
      <c r="X12" s="107"/>
      <c r="Y12" s="1"/>
    </row>
    <row r="13" spans="1:25" ht="22.5" customHeight="1">
      <c r="A13" s="113"/>
      <c r="B13" s="118"/>
      <c r="C13" s="119"/>
      <c r="D13" s="135"/>
      <c r="E13" s="138"/>
      <c r="F13" s="135"/>
      <c r="G13" s="135"/>
      <c r="H13" s="130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07"/>
      <c r="W13" s="107"/>
      <c r="X13" s="107"/>
      <c r="Y13" s="1"/>
    </row>
    <row r="14" spans="1:25" ht="23.25">
      <c r="A14" s="68"/>
      <c r="B14" s="121"/>
      <c r="C14" s="122"/>
      <c r="D14" s="68"/>
      <c r="E14" s="68">
        <f>V27</f>
        <v>1</v>
      </c>
      <c r="F14" s="68">
        <f>X62</f>
        <v>0</v>
      </c>
      <c r="G14" s="48"/>
      <c r="H14" s="70"/>
      <c r="I14" s="26"/>
      <c r="J14" s="35" t="s">
        <v>6</v>
      </c>
      <c r="K14" s="35"/>
      <c r="L14" s="35"/>
      <c r="M14" s="36"/>
      <c r="N14" s="123"/>
      <c r="O14" s="102"/>
      <c r="P14" s="102"/>
      <c r="Q14" s="102"/>
      <c r="R14" s="102"/>
      <c r="S14" s="31"/>
      <c r="T14" s="54"/>
      <c r="U14" s="2" t="s">
        <v>24</v>
      </c>
      <c r="V14" s="107"/>
      <c r="W14" s="107"/>
      <c r="X14" s="107"/>
      <c r="Y14" s="1"/>
    </row>
    <row r="15" spans="1:25" ht="20.25">
      <c r="A15" s="24"/>
      <c r="B15" s="105" t="s">
        <v>52</v>
      </c>
      <c r="C15" s="106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07"/>
      <c r="W15" s="107"/>
      <c r="X15" s="107"/>
      <c r="Y15" s="1"/>
    </row>
    <row r="16" spans="1:25" ht="20.25">
      <c r="A16" s="24"/>
      <c r="B16" s="105"/>
      <c r="C16" s="106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08"/>
      <c r="O16" s="109"/>
      <c r="P16" s="109"/>
      <c r="Q16" s="109"/>
      <c r="R16" s="109"/>
      <c r="S16" s="109"/>
      <c r="T16" s="57"/>
      <c r="U16" s="2"/>
      <c r="V16" s="107"/>
      <c r="W16" s="107"/>
      <c r="X16" s="107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07"/>
      <c r="W17" s="107"/>
      <c r="X17" s="107"/>
      <c r="Y17" s="1"/>
    </row>
    <row r="18" spans="1:25" ht="20.25">
      <c r="A18" s="24"/>
      <c r="B18" s="105"/>
      <c r="C18" s="106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0"/>
      <c r="O18" s="110"/>
      <c r="P18" s="110"/>
      <c r="Q18" s="110"/>
      <c r="R18" s="110"/>
      <c r="S18" s="110"/>
      <c r="T18" s="57"/>
      <c r="U18" s="2"/>
      <c r="V18" s="107"/>
      <c r="W18" s="107"/>
      <c r="X18" s="107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88" t="s">
        <v>8</v>
      </c>
      <c r="B20" s="88"/>
      <c r="C20" s="89" t="s">
        <v>9</v>
      </c>
      <c r="D20" s="88" t="s">
        <v>10</v>
      </c>
      <c r="E20" s="88"/>
      <c r="F20" s="88"/>
      <c r="G20" s="88"/>
      <c r="H20" s="88"/>
      <c r="I20" s="90"/>
      <c r="J20" s="90"/>
      <c r="K20" s="90"/>
      <c r="L20" s="90"/>
      <c r="M20" s="90"/>
      <c r="N20" s="90"/>
      <c r="O20" s="90"/>
      <c r="P20" s="88"/>
      <c r="Q20" s="91"/>
      <c r="R20" s="91"/>
      <c r="S20" s="88"/>
      <c r="T20" s="88"/>
      <c r="U20" s="88"/>
      <c r="V20" s="92" t="s">
        <v>27</v>
      </c>
      <c r="W20" s="93"/>
      <c r="X20" s="96" t="s">
        <v>11</v>
      </c>
      <c r="Y20" s="1"/>
    </row>
    <row r="21" spans="1:25" ht="15">
      <c r="A21" s="97" t="s">
        <v>12</v>
      </c>
      <c r="B21" s="97" t="s">
        <v>13</v>
      </c>
      <c r="C21" s="89"/>
      <c r="D21" s="97" t="s">
        <v>14</v>
      </c>
      <c r="E21" s="97"/>
      <c r="F21" s="97"/>
      <c r="G21" s="97"/>
      <c r="H21" s="97"/>
      <c r="I21" s="97"/>
      <c r="J21" s="97"/>
      <c r="K21" s="97"/>
      <c r="L21" s="98" t="s">
        <v>26</v>
      </c>
      <c r="M21" s="99"/>
      <c r="N21" s="99"/>
      <c r="O21" s="99"/>
      <c r="P21" s="99"/>
      <c r="Q21" s="99"/>
      <c r="R21" s="100"/>
      <c r="S21" s="99" t="s">
        <v>25</v>
      </c>
      <c r="T21" s="89"/>
      <c r="U21" s="89"/>
      <c r="V21" s="94"/>
      <c r="W21" s="95"/>
      <c r="X21" s="96"/>
      <c r="Y21" s="1"/>
    </row>
    <row r="22" spans="1:25" ht="26.25" customHeight="1">
      <c r="A22" s="97"/>
      <c r="B22" s="97"/>
      <c r="C22" s="89"/>
      <c r="D22" s="97"/>
      <c r="E22" s="97"/>
      <c r="F22" s="97"/>
      <c r="G22" s="97"/>
      <c r="H22" s="97"/>
      <c r="I22" s="97"/>
      <c r="J22" s="97"/>
      <c r="K22" s="97"/>
      <c r="L22" s="101"/>
      <c r="M22" s="102"/>
      <c r="N22" s="102"/>
      <c r="O22" s="102"/>
      <c r="P22" s="102"/>
      <c r="Q22" s="102"/>
      <c r="R22" s="103"/>
      <c r="S22" s="102"/>
      <c r="T22" s="89"/>
      <c r="U22" s="89"/>
      <c r="V22" s="104" t="s">
        <v>15</v>
      </c>
      <c r="W22" s="104"/>
      <c r="X22" s="104"/>
      <c r="Y22" s="1"/>
    </row>
    <row r="23" spans="1:25" ht="15" customHeight="1">
      <c r="A23" s="97"/>
      <c r="B23" s="97"/>
      <c r="C23" s="89"/>
      <c r="D23" s="85"/>
      <c r="E23" s="85"/>
      <c r="F23" s="85"/>
      <c r="G23" s="85"/>
      <c r="H23" s="85"/>
      <c r="I23" s="85"/>
      <c r="J23" s="82"/>
      <c r="K23" s="87"/>
      <c r="L23" s="85"/>
      <c r="M23" s="85"/>
      <c r="N23" s="82"/>
      <c r="O23" s="82"/>
      <c r="P23" s="82"/>
      <c r="Q23" s="81"/>
      <c r="R23" s="81"/>
      <c r="S23" s="83"/>
      <c r="T23" s="83"/>
      <c r="U23" s="83" t="s">
        <v>51</v>
      </c>
      <c r="V23" s="84" t="s">
        <v>16</v>
      </c>
      <c r="W23" s="80" t="s">
        <v>17</v>
      </c>
      <c r="X23" s="80" t="s">
        <v>18</v>
      </c>
      <c r="Y23" s="1"/>
    </row>
    <row r="24" spans="1:25" ht="15">
      <c r="A24" s="97"/>
      <c r="B24" s="97"/>
      <c r="C24" s="89"/>
      <c r="D24" s="86"/>
      <c r="E24" s="86"/>
      <c r="F24" s="86"/>
      <c r="G24" s="86"/>
      <c r="H24" s="86"/>
      <c r="I24" s="86"/>
      <c r="J24" s="82"/>
      <c r="K24" s="87"/>
      <c r="L24" s="86"/>
      <c r="M24" s="86"/>
      <c r="N24" s="82"/>
      <c r="O24" s="82"/>
      <c r="P24" s="82"/>
      <c r="Q24" s="82"/>
      <c r="R24" s="82"/>
      <c r="S24" s="83"/>
      <c r="T24" s="83"/>
      <c r="U24" s="83"/>
      <c r="V24" s="84"/>
      <c r="W24" s="80"/>
      <c r="X24" s="80"/>
      <c r="Y24" s="1"/>
    </row>
    <row r="25" spans="1:25" ht="89.25" customHeight="1">
      <c r="A25" s="97"/>
      <c r="B25" s="97"/>
      <c r="C25" s="89"/>
      <c r="D25" s="81"/>
      <c r="E25" s="81"/>
      <c r="F25" s="81"/>
      <c r="G25" s="81"/>
      <c r="H25" s="81"/>
      <c r="I25" s="81"/>
      <c r="J25" s="82"/>
      <c r="K25" s="87"/>
      <c r="L25" s="81"/>
      <c r="M25" s="81"/>
      <c r="N25" s="82"/>
      <c r="O25" s="82"/>
      <c r="P25" s="82"/>
      <c r="Q25" s="82"/>
      <c r="R25" s="82"/>
      <c r="S25" s="83"/>
      <c r="T25" s="83"/>
      <c r="U25" s="83"/>
      <c r="V25" s="84"/>
      <c r="W25" s="80"/>
      <c r="X25" s="80"/>
      <c r="Y25" s="1"/>
    </row>
    <row r="26" spans="1:25" thickBot="1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  <c r="J26" s="9">
        <v>10</v>
      </c>
      <c r="K26" s="9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18">
        <f>E14</f>
        <v>1</v>
      </c>
      <c r="J27" s="18">
        <f>E14</f>
        <v>1</v>
      </c>
      <c r="K27" s="18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/>
      <c r="B29" s="40" t="s">
        <v>30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>
        <f>SUM(C29:T29)</f>
        <v>0</v>
      </c>
      <c r="V29" s="40">
        <f>U29*V27/1000</f>
        <v>0</v>
      </c>
      <c r="W29" s="40"/>
      <c r="X29" s="47">
        <f>V29*W29</f>
        <v>0</v>
      </c>
    </row>
    <row r="30" spans="1:25" ht="21" customHeight="1">
      <c r="A30" s="51"/>
      <c r="B30" s="40" t="s">
        <v>30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0</v>
      </c>
      <c r="V30" s="40">
        <f>U30*V27/1000</f>
        <v>0</v>
      </c>
      <c r="W30" s="41"/>
      <c r="X30" s="47">
        <f t="shared" ref="X30:X57" si="2">V30*W30</f>
        <v>0</v>
      </c>
    </row>
    <row r="31" spans="1:25" ht="20.25" customHeight="1">
      <c r="A31" s="51"/>
      <c r="B31" s="40" t="s">
        <v>30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>
        <f t="shared" si="1"/>
        <v>0</v>
      </c>
      <c r="V31" s="40">
        <f>U31*V27/1000</f>
        <v>0</v>
      </c>
      <c r="W31" s="40"/>
      <c r="X31" s="47">
        <f t="shared" si="2"/>
        <v>0</v>
      </c>
    </row>
    <row r="32" spans="1:25" ht="24" customHeight="1">
      <c r="A32" s="51"/>
      <c r="B32" s="40" t="s">
        <v>30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0</v>
      </c>
      <c r="V32" s="40">
        <f>U32*V27/1000</f>
        <v>0</v>
      </c>
      <c r="W32" s="41"/>
      <c r="X32" s="47">
        <f t="shared" si="2"/>
        <v>0</v>
      </c>
    </row>
    <row r="33" spans="1:24" ht="21" customHeight="1">
      <c r="A33" s="51"/>
      <c r="B33" s="40" t="s">
        <v>30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>
        <f t="shared" si="1"/>
        <v>0</v>
      </c>
      <c r="V33" s="40">
        <f>U33*V27/1000</f>
        <v>0</v>
      </c>
      <c r="W33" s="40"/>
      <c r="X33" s="47">
        <f t="shared" si="2"/>
        <v>0</v>
      </c>
    </row>
    <row r="34" spans="1:24" ht="18.75" customHeight="1">
      <c r="A34" s="51"/>
      <c r="B34" s="40" t="s">
        <v>30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0</v>
      </c>
      <c r="V34" s="40">
        <f>U34*V27/1000</f>
        <v>0</v>
      </c>
      <c r="W34" s="41"/>
      <c r="X34" s="47">
        <f t="shared" si="2"/>
        <v>0</v>
      </c>
    </row>
    <row r="35" spans="1:24" ht="21.75" customHeight="1">
      <c r="A35" s="51"/>
      <c r="B35" s="40" t="s">
        <v>30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>
        <f t="shared" si="1"/>
        <v>0</v>
      </c>
      <c r="V35" s="40">
        <f>U35*V27/1000</f>
        <v>0</v>
      </c>
      <c r="W35" s="40"/>
      <c r="X35" s="47">
        <f t="shared" si="2"/>
        <v>0</v>
      </c>
    </row>
    <row r="36" spans="1:24" ht="21.75" customHeight="1">
      <c r="A36" s="51"/>
      <c r="B36" s="40" t="s">
        <v>30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0</v>
      </c>
      <c r="V36" s="40">
        <f>U36*V27/1000</f>
        <v>0</v>
      </c>
      <c r="W36" s="41"/>
      <c r="X36" s="47">
        <f t="shared" si="2"/>
        <v>0</v>
      </c>
    </row>
    <row r="37" spans="1:24" ht="21" customHeight="1">
      <c r="A37" s="51"/>
      <c r="B37" s="40" t="s">
        <v>30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>
        <f t="shared" si="1"/>
        <v>0</v>
      </c>
      <c r="V37" s="40">
        <f>U37*V27/1000</f>
        <v>0</v>
      </c>
      <c r="W37" s="40"/>
      <c r="X37" s="47">
        <f t="shared" si="2"/>
        <v>0</v>
      </c>
    </row>
    <row r="38" spans="1:24" ht="26.25" customHeight="1">
      <c r="A38" s="51"/>
      <c r="B38" s="40" t="s">
        <v>30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0</v>
      </c>
      <c r="V38" s="40">
        <f>U38*V27/1000</f>
        <v>0</v>
      </c>
      <c r="W38" s="41"/>
      <c r="X38" s="47">
        <f t="shared" si="2"/>
        <v>0</v>
      </c>
    </row>
    <row r="39" spans="1:24" ht="26.25" customHeight="1">
      <c r="A39" s="51"/>
      <c r="B39" s="40" t="s">
        <v>30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>
        <f t="shared" si="1"/>
        <v>0</v>
      </c>
      <c r="V39" s="40">
        <f>U39*V27/1000</f>
        <v>0</v>
      </c>
      <c r="W39" s="40"/>
      <c r="X39" s="47">
        <f t="shared" si="2"/>
        <v>0</v>
      </c>
    </row>
    <row r="40" spans="1:24" ht="26.25" customHeight="1">
      <c r="A40" s="51"/>
      <c r="B40" s="40" t="s">
        <v>30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>
        <f t="shared" si="1"/>
        <v>0</v>
      </c>
      <c r="V40" s="40">
        <f>U40*V27/1000</f>
        <v>0</v>
      </c>
      <c r="W40" s="40"/>
      <c r="X40" s="47">
        <f t="shared" si="2"/>
        <v>0</v>
      </c>
    </row>
    <row r="41" spans="1:24" ht="26.25" customHeight="1">
      <c r="A41" s="51"/>
      <c r="B41" s="40" t="s">
        <v>30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>
        <f t="shared" si="1"/>
        <v>0</v>
      </c>
      <c r="V41" s="40">
        <f>U41*V27/1000</f>
        <v>0</v>
      </c>
      <c r="W41" s="40"/>
      <c r="X41" s="47">
        <f t="shared" si="2"/>
        <v>0</v>
      </c>
    </row>
    <row r="42" spans="1:24" ht="26.25" customHeight="1">
      <c r="A42" s="51"/>
      <c r="B42" s="40" t="s">
        <v>30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0</v>
      </c>
      <c r="V42" s="40">
        <f>U42*V27/1000</f>
        <v>0</v>
      </c>
      <c r="W42" s="40"/>
      <c r="X42" s="47">
        <f t="shared" si="2"/>
        <v>0</v>
      </c>
    </row>
    <row r="43" spans="1:24" ht="26.25" customHeight="1">
      <c r="A43" s="51"/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si="1"/>
        <v>0</v>
      </c>
      <c r="V43" s="40">
        <f>U43*V27/1000</f>
        <v>0</v>
      </c>
      <c r="W43" s="40"/>
      <c r="X43" s="47">
        <f t="shared" si="2"/>
        <v>0</v>
      </c>
    </row>
    <row r="44" spans="1:24" ht="26.25" customHeight="1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0</v>
      </c>
      <c r="V44" s="40">
        <f>U44*V27/1000</f>
        <v>0</v>
      </c>
      <c r="W44" s="40"/>
      <c r="X44" s="47">
        <f t="shared" si="2"/>
        <v>0</v>
      </c>
    </row>
    <row r="45" spans="1:24" ht="26.25" customHeight="1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1"/>
        <v>0</v>
      </c>
      <c r="V45" s="40">
        <f>U45*V27/1000</f>
        <v>0</v>
      </c>
      <c r="W45" s="40"/>
      <c r="X45" s="47">
        <f t="shared" si="2"/>
        <v>0</v>
      </c>
    </row>
    <row r="46" spans="1:24" ht="26.25" customHeight="1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2"/>
        <v>0</v>
      </c>
    </row>
    <row r="47" spans="1:24" ht="26.25" customHeight="1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2"/>
        <v>0</v>
      </c>
    </row>
    <row r="48" spans="1:24" ht="24" customHeight="1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 t="shared" si="2"/>
        <v>0</v>
      </c>
    </row>
    <row r="59" spans="1:24" s="43" customFormat="1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  <c r="X62" s="14">
        <f>SUM(X29:X57)</f>
        <v>0</v>
      </c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3"/>
  <sheetViews>
    <sheetView showZeros="0" view="pageBreakPreview" topLeftCell="A18" zoomScale="50" zoomScaleSheetLayoutView="50" workbookViewId="0">
      <selection activeCell="S36" sqref="S36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24"/>
      <c r="D5" s="124"/>
      <c r="E5" s="124"/>
      <c r="F5" s="124"/>
      <c r="G5" s="12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25" t="s">
        <v>3</v>
      </c>
      <c r="D6" s="125"/>
      <c r="E6" s="125"/>
      <c r="F6" s="125"/>
      <c r="G6" s="125"/>
      <c r="H6" s="2"/>
      <c r="I6" s="2"/>
      <c r="J6" s="2"/>
      <c r="K6" s="2"/>
      <c r="L6" s="126" t="s">
        <v>48</v>
      </c>
      <c r="M6" s="126"/>
      <c r="N6" s="126"/>
      <c r="O6" s="126"/>
      <c r="P6" s="126"/>
      <c r="Q6" s="126"/>
      <c r="R6" s="126"/>
      <c r="S6" s="126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27" t="s">
        <v>40</v>
      </c>
      <c r="B9" s="128"/>
      <c r="C9" s="129"/>
      <c r="D9" s="133" t="s">
        <v>43</v>
      </c>
      <c r="E9" s="136" t="s">
        <v>44</v>
      </c>
      <c r="F9" s="133" t="s">
        <v>45</v>
      </c>
      <c r="G9" s="133" t="s">
        <v>46</v>
      </c>
      <c r="H9" s="127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7" t="s">
        <v>5</v>
      </c>
      <c r="W9" s="97"/>
      <c r="X9" s="97"/>
      <c r="Y9" s="1"/>
    </row>
    <row r="10" spans="1:25" ht="15">
      <c r="A10" s="130"/>
      <c r="B10" s="131"/>
      <c r="C10" s="132"/>
      <c r="D10" s="134"/>
      <c r="E10" s="137"/>
      <c r="F10" s="134"/>
      <c r="G10" s="134"/>
      <c r="H10" s="139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07" t="s">
        <v>21</v>
      </c>
      <c r="W10" s="107"/>
      <c r="X10" s="107"/>
      <c r="Y10" s="1"/>
    </row>
    <row r="11" spans="1:25" ht="15" customHeight="1">
      <c r="A11" s="111" t="s">
        <v>41</v>
      </c>
      <c r="B11" s="114" t="s">
        <v>42</v>
      </c>
      <c r="C11" s="115"/>
      <c r="D11" s="134"/>
      <c r="E11" s="137"/>
      <c r="F11" s="134"/>
      <c r="G11" s="134"/>
      <c r="H11" s="139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07"/>
      <c r="W11" s="107"/>
      <c r="X11" s="107"/>
      <c r="Y11" s="1"/>
    </row>
    <row r="12" spans="1:25" ht="27.75" customHeight="1">
      <c r="A12" s="112"/>
      <c r="B12" s="116"/>
      <c r="C12" s="117"/>
      <c r="D12" s="134"/>
      <c r="E12" s="137"/>
      <c r="F12" s="134"/>
      <c r="G12" s="134"/>
      <c r="H12" s="139"/>
      <c r="I12" s="33"/>
      <c r="J12" s="34"/>
      <c r="K12" s="120" t="s">
        <v>59</v>
      </c>
      <c r="L12" s="120"/>
      <c r="M12" s="120"/>
      <c r="N12" s="120"/>
      <c r="O12" s="120"/>
      <c r="P12" s="120"/>
      <c r="Q12" s="2"/>
      <c r="R12" s="2"/>
      <c r="S12" s="7"/>
      <c r="T12" s="30"/>
      <c r="U12" s="2" t="s">
        <v>50</v>
      </c>
      <c r="V12" s="107"/>
      <c r="W12" s="107"/>
      <c r="X12" s="107"/>
      <c r="Y12" s="1"/>
    </row>
    <row r="13" spans="1:25" ht="22.5" customHeight="1">
      <c r="A13" s="113"/>
      <c r="B13" s="118"/>
      <c r="C13" s="119"/>
      <c r="D13" s="135"/>
      <c r="E13" s="138"/>
      <c r="F13" s="135"/>
      <c r="G13" s="135"/>
      <c r="H13" s="130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07"/>
      <c r="W13" s="107"/>
      <c r="X13" s="107"/>
      <c r="Y13" s="1"/>
    </row>
    <row r="14" spans="1:25" ht="23.25">
      <c r="A14" s="68"/>
      <c r="B14" s="121"/>
      <c r="C14" s="122"/>
      <c r="D14" s="68"/>
      <c r="E14" s="68">
        <f>V27</f>
        <v>1</v>
      </c>
      <c r="F14" s="68">
        <f>X53</f>
        <v>0</v>
      </c>
      <c r="G14" s="48">
        <f>X48</f>
        <v>104.38648999999999</v>
      </c>
      <c r="H14" s="70"/>
      <c r="I14" s="26"/>
      <c r="J14" s="35" t="s">
        <v>6</v>
      </c>
      <c r="K14" s="35"/>
      <c r="L14" s="35"/>
      <c r="M14" s="36"/>
      <c r="N14" s="123"/>
      <c r="O14" s="102"/>
      <c r="P14" s="102"/>
      <c r="Q14" s="102"/>
      <c r="R14" s="102"/>
      <c r="S14" s="31"/>
      <c r="T14" s="54"/>
      <c r="U14" s="2" t="s">
        <v>24</v>
      </c>
      <c r="V14" s="107"/>
      <c r="W14" s="107"/>
      <c r="X14" s="107"/>
      <c r="Y14" s="1"/>
    </row>
    <row r="15" spans="1:25" ht="20.25">
      <c r="A15" s="24"/>
      <c r="B15" s="105" t="s">
        <v>52</v>
      </c>
      <c r="C15" s="106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07"/>
      <c r="W15" s="107"/>
      <c r="X15" s="107"/>
      <c r="Y15" s="1"/>
    </row>
    <row r="16" spans="1:25" ht="20.25">
      <c r="A16" s="24"/>
      <c r="B16" s="105"/>
      <c r="C16" s="106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08"/>
      <c r="O16" s="109"/>
      <c r="P16" s="109"/>
      <c r="Q16" s="109"/>
      <c r="R16" s="109"/>
      <c r="S16" s="109"/>
      <c r="T16" s="57"/>
      <c r="U16" s="2"/>
      <c r="V16" s="107"/>
      <c r="W16" s="107"/>
      <c r="X16" s="107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07"/>
      <c r="W17" s="107"/>
      <c r="X17" s="107"/>
      <c r="Y17" s="1"/>
    </row>
    <row r="18" spans="1:25" ht="20.25">
      <c r="A18" s="24"/>
      <c r="B18" s="105"/>
      <c r="C18" s="106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0"/>
      <c r="O18" s="110"/>
      <c r="P18" s="110"/>
      <c r="Q18" s="110"/>
      <c r="R18" s="110"/>
      <c r="S18" s="110"/>
      <c r="T18" s="57"/>
      <c r="U18" s="2"/>
      <c r="V18" s="107"/>
      <c r="W18" s="107"/>
      <c r="X18" s="107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88" t="s">
        <v>8</v>
      </c>
      <c r="B20" s="88"/>
      <c r="C20" s="89" t="s">
        <v>9</v>
      </c>
      <c r="D20" s="88" t="s">
        <v>10</v>
      </c>
      <c r="E20" s="88"/>
      <c r="F20" s="88"/>
      <c r="G20" s="88"/>
      <c r="H20" s="88"/>
      <c r="I20" s="90"/>
      <c r="J20" s="90"/>
      <c r="K20" s="90"/>
      <c r="L20" s="90"/>
      <c r="M20" s="90"/>
      <c r="N20" s="90"/>
      <c r="O20" s="90"/>
      <c r="P20" s="88"/>
      <c r="Q20" s="91"/>
      <c r="R20" s="91"/>
      <c r="S20" s="88"/>
      <c r="T20" s="88"/>
      <c r="U20" s="88"/>
      <c r="V20" s="92" t="s">
        <v>27</v>
      </c>
      <c r="W20" s="93"/>
      <c r="X20" s="96" t="s">
        <v>11</v>
      </c>
      <c r="Y20" s="1"/>
    </row>
    <row r="21" spans="1:25" ht="15">
      <c r="A21" s="97" t="s">
        <v>12</v>
      </c>
      <c r="B21" s="97" t="s">
        <v>13</v>
      </c>
      <c r="C21" s="89"/>
      <c r="D21" s="97" t="s">
        <v>14</v>
      </c>
      <c r="E21" s="97"/>
      <c r="F21" s="97"/>
      <c r="G21" s="97"/>
      <c r="H21" s="97"/>
      <c r="I21" s="97"/>
      <c r="J21" s="97"/>
      <c r="K21" s="97"/>
      <c r="L21" s="98" t="s">
        <v>26</v>
      </c>
      <c r="M21" s="99"/>
      <c r="N21" s="99"/>
      <c r="O21" s="99"/>
      <c r="P21" s="99"/>
      <c r="Q21" s="99"/>
      <c r="R21" s="100"/>
      <c r="S21" s="99" t="s">
        <v>25</v>
      </c>
      <c r="T21" s="89"/>
      <c r="U21" s="89"/>
      <c r="V21" s="94"/>
      <c r="W21" s="95"/>
      <c r="X21" s="96"/>
      <c r="Y21" s="1"/>
    </row>
    <row r="22" spans="1:25" ht="26.25" customHeight="1">
      <c r="A22" s="97"/>
      <c r="B22" s="97"/>
      <c r="C22" s="89"/>
      <c r="D22" s="97"/>
      <c r="E22" s="97"/>
      <c r="F22" s="97"/>
      <c r="G22" s="97"/>
      <c r="H22" s="97"/>
      <c r="I22" s="97"/>
      <c r="J22" s="97"/>
      <c r="K22" s="97"/>
      <c r="L22" s="101"/>
      <c r="M22" s="102"/>
      <c r="N22" s="102"/>
      <c r="O22" s="102"/>
      <c r="P22" s="102"/>
      <c r="Q22" s="102"/>
      <c r="R22" s="103"/>
      <c r="S22" s="102"/>
      <c r="T22" s="89"/>
      <c r="U22" s="89"/>
      <c r="V22" s="104" t="s">
        <v>15</v>
      </c>
      <c r="W22" s="104"/>
      <c r="X22" s="104"/>
      <c r="Y22" s="1"/>
    </row>
    <row r="23" spans="1:25" ht="15" customHeight="1">
      <c r="A23" s="97"/>
      <c r="B23" s="97"/>
      <c r="C23" s="89"/>
      <c r="D23" s="141"/>
      <c r="E23" s="141"/>
      <c r="F23" s="141"/>
      <c r="G23" s="141"/>
      <c r="H23" s="141"/>
      <c r="I23" s="141"/>
      <c r="J23" s="142"/>
      <c r="K23" s="148"/>
      <c r="L23" s="85"/>
      <c r="M23" s="85" t="s">
        <v>100</v>
      </c>
      <c r="N23" s="82" t="s">
        <v>101</v>
      </c>
      <c r="O23" s="82" t="s">
        <v>102</v>
      </c>
      <c r="P23" s="82" t="s">
        <v>60</v>
      </c>
      <c r="Q23" s="81" t="s">
        <v>72</v>
      </c>
      <c r="R23" s="81" t="s">
        <v>83</v>
      </c>
      <c r="S23" s="83"/>
      <c r="T23" s="83"/>
      <c r="U23" s="83" t="s">
        <v>51</v>
      </c>
      <c r="V23" s="84" t="s">
        <v>16</v>
      </c>
      <c r="W23" s="80" t="s">
        <v>17</v>
      </c>
      <c r="X23" s="80" t="s">
        <v>18</v>
      </c>
      <c r="Y23" s="1"/>
    </row>
    <row r="24" spans="1:25" ht="15">
      <c r="A24" s="97"/>
      <c r="B24" s="97"/>
      <c r="C24" s="89"/>
      <c r="D24" s="143"/>
      <c r="E24" s="143"/>
      <c r="F24" s="143"/>
      <c r="G24" s="143"/>
      <c r="H24" s="143"/>
      <c r="I24" s="143"/>
      <c r="J24" s="142"/>
      <c r="K24" s="148"/>
      <c r="L24" s="86"/>
      <c r="M24" s="86"/>
      <c r="N24" s="82"/>
      <c r="O24" s="82"/>
      <c r="P24" s="82"/>
      <c r="Q24" s="82"/>
      <c r="R24" s="82"/>
      <c r="S24" s="83"/>
      <c r="T24" s="83"/>
      <c r="U24" s="83"/>
      <c r="V24" s="84"/>
      <c r="W24" s="80"/>
      <c r="X24" s="80"/>
      <c r="Y24" s="1"/>
    </row>
    <row r="25" spans="1:25" ht="89.25" customHeight="1">
      <c r="A25" s="97"/>
      <c r="B25" s="97"/>
      <c r="C25" s="89"/>
      <c r="D25" s="144"/>
      <c r="E25" s="144"/>
      <c r="F25" s="144"/>
      <c r="G25" s="144"/>
      <c r="H25" s="144"/>
      <c r="I25" s="144"/>
      <c r="J25" s="142"/>
      <c r="K25" s="148"/>
      <c r="L25" s="81"/>
      <c r="M25" s="81"/>
      <c r="N25" s="82"/>
      <c r="O25" s="82"/>
      <c r="P25" s="82"/>
      <c r="Q25" s="82"/>
      <c r="R25" s="82"/>
      <c r="S25" s="83"/>
      <c r="T25" s="83"/>
      <c r="U25" s="83"/>
      <c r="V25" s="84"/>
      <c r="W25" s="80"/>
      <c r="X25" s="80"/>
      <c r="Y25" s="1"/>
    </row>
    <row r="26" spans="1:25" thickBot="1">
      <c r="A26" s="8">
        <v>1</v>
      </c>
      <c r="B26" s="9">
        <v>2</v>
      </c>
      <c r="C26" s="9">
        <v>3</v>
      </c>
      <c r="D26" s="145"/>
      <c r="E26" s="145"/>
      <c r="F26" s="145"/>
      <c r="G26" s="145"/>
      <c r="H26" s="145"/>
      <c r="I26" s="145"/>
      <c r="J26" s="145"/>
      <c r="K26" s="145"/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46"/>
      <c r="E27" s="146"/>
      <c r="F27" s="146"/>
      <c r="G27" s="146"/>
      <c r="H27" s="146"/>
      <c r="I27" s="146"/>
      <c r="J27" s="146"/>
      <c r="K27" s="146"/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47"/>
      <c r="E28" s="147"/>
      <c r="F28" s="147"/>
      <c r="G28" s="147"/>
      <c r="H28" s="147"/>
      <c r="I28" s="147"/>
      <c r="J28" s="147"/>
      <c r="K28" s="147"/>
      <c r="L28" s="19"/>
      <c r="M28" s="19">
        <v>250</v>
      </c>
      <c r="N28" s="19">
        <v>200</v>
      </c>
      <c r="O28" s="19">
        <v>200</v>
      </c>
      <c r="P28" s="19">
        <v>20</v>
      </c>
      <c r="Q28" s="19">
        <v>30</v>
      </c>
      <c r="R28" s="53">
        <v>100</v>
      </c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1" t="s">
        <v>76</v>
      </c>
      <c r="B29" s="40" t="s">
        <v>30</v>
      </c>
      <c r="C29" s="41"/>
      <c r="D29" s="64"/>
      <c r="E29" s="64"/>
      <c r="F29" s="64"/>
      <c r="G29" s="64"/>
      <c r="H29" s="64"/>
      <c r="I29" s="64"/>
      <c r="J29" s="64"/>
      <c r="K29" s="64"/>
      <c r="L29" s="41"/>
      <c r="M29" s="41"/>
      <c r="N29" s="41"/>
      <c r="O29" s="41">
        <v>50</v>
      </c>
      <c r="P29" s="41"/>
      <c r="Q29" s="41"/>
      <c r="R29" s="41"/>
      <c r="S29" s="41"/>
      <c r="T29" s="41"/>
      <c r="U29" s="40">
        <f t="shared" ref="U29:U48" si="0">SUM(C29:T29)</f>
        <v>50</v>
      </c>
      <c r="V29" s="40">
        <f>U29*V27/1000</f>
        <v>0.05</v>
      </c>
      <c r="W29" s="41">
        <v>48</v>
      </c>
      <c r="X29" s="47">
        <f t="shared" ref="X29:X47" si="1">V29*W29</f>
        <v>2.4000000000000004</v>
      </c>
    </row>
    <row r="30" spans="1:25" ht="20.25" customHeight="1">
      <c r="A30" s="51" t="s">
        <v>67</v>
      </c>
      <c r="B30" s="40" t="s">
        <v>30</v>
      </c>
      <c r="C30" s="40"/>
      <c r="D30" s="62"/>
      <c r="E30" s="62"/>
      <c r="F30" s="62"/>
      <c r="G30" s="62"/>
      <c r="H30" s="62"/>
      <c r="I30" s="62"/>
      <c r="J30" s="62"/>
      <c r="K30" s="62"/>
      <c r="L30" s="40"/>
      <c r="M30" s="40"/>
      <c r="N30" s="40"/>
      <c r="O30" s="40">
        <v>10</v>
      </c>
      <c r="P30" s="40"/>
      <c r="Q30" s="40"/>
      <c r="R30" s="40"/>
      <c r="S30" s="40"/>
      <c r="T30" s="40"/>
      <c r="U30" s="40">
        <f t="shared" si="0"/>
        <v>10</v>
      </c>
      <c r="V30" s="40">
        <f>U30*V27/1000</f>
        <v>0.01</v>
      </c>
      <c r="W30" s="40">
        <v>72</v>
      </c>
      <c r="X30" s="47">
        <f t="shared" si="1"/>
        <v>0.72</v>
      </c>
    </row>
    <row r="31" spans="1:25" ht="21.75" customHeight="1">
      <c r="A31" s="51" t="s">
        <v>80</v>
      </c>
      <c r="B31" s="40" t="s">
        <v>30</v>
      </c>
      <c r="C31" s="41"/>
      <c r="D31" s="64"/>
      <c r="E31" s="64"/>
      <c r="F31" s="64"/>
      <c r="G31" s="64"/>
      <c r="H31" s="64"/>
      <c r="I31" s="64"/>
      <c r="J31" s="64"/>
      <c r="K31" s="64"/>
      <c r="L31" s="41"/>
      <c r="M31" s="41">
        <v>97.56</v>
      </c>
      <c r="N31" s="41">
        <v>158.02000000000001</v>
      </c>
      <c r="O31" s="41"/>
      <c r="P31" s="41"/>
      <c r="Q31" s="41"/>
      <c r="R31" s="41"/>
      <c r="S31" s="41"/>
      <c r="T31" s="41"/>
      <c r="U31" s="40">
        <f t="shared" si="0"/>
        <v>255.58</v>
      </c>
      <c r="V31" s="40">
        <f>U31*V27/1000</f>
        <v>0.25558000000000003</v>
      </c>
      <c r="W31" s="41">
        <v>53</v>
      </c>
      <c r="X31" s="47">
        <f t="shared" si="1"/>
        <v>13.545740000000002</v>
      </c>
    </row>
    <row r="32" spans="1:25" ht="21" customHeight="1">
      <c r="A32" s="51" t="s">
        <v>71</v>
      </c>
      <c r="B32" s="40" t="s">
        <v>30</v>
      </c>
      <c r="C32" s="40"/>
      <c r="D32" s="62"/>
      <c r="E32" s="62"/>
      <c r="F32" s="62"/>
      <c r="G32" s="62"/>
      <c r="H32" s="62"/>
      <c r="I32" s="62"/>
      <c r="J32" s="62"/>
      <c r="K32" s="62"/>
      <c r="L32" s="40"/>
      <c r="M32" s="40"/>
      <c r="N32" s="40"/>
      <c r="O32" s="40"/>
      <c r="P32" s="40">
        <v>20</v>
      </c>
      <c r="Q32" s="40"/>
      <c r="R32" s="40"/>
      <c r="S32" s="40"/>
      <c r="T32" s="40"/>
      <c r="U32" s="40">
        <f t="shared" si="0"/>
        <v>20</v>
      </c>
      <c r="V32" s="40">
        <f>U32*V27/1000</f>
        <v>0.02</v>
      </c>
      <c r="W32" s="40">
        <v>58</v>
      </c>
      <c r="X32" s="47">
        <f t="shared" si="1"/>
        <v>1.1599999999999999</v>
      </c>
    </row>
    <row r="33" spans="1:24" ht="26.25" customHeight="1">
      <c r="A33" s="149" t="s">
        <v>61</v>
      </c>
      <c r="B33" s="62" t="s">
        <v>30</v>
      </c>
      <c r="C33" s="64"/>
      <c r="D33" s="64"/>
      <c r="E33" s="64"/>
      <c r="F33" s="64"/>
      <c r="G33" s="64"/>
      <c r="H33" s="64"/>
      <c r="I33" s="64"/>
      <c r="J33" s="64"/>
      <c r="K33" s="64"/>
      <c r="L33" s="41"/>
      <c r="M33" s="41"/>
      <c r="N33" s="41"/>
      <c r="O33" s="41"/>
      <c r="P33" s="41"/>
      <c r="Q33" s="41">
        <v>30</v>
      </c>
      <c r="R33" s="41"/>
      <c r="S33" s="41"/>
      <c r="T33" s="41">
        <f>PRODUCT(T32*U27/1000)</f>
        <v>0</v>
      </c>
      <c r="U33" s="40">
        <f t="shared" si="0"/>
        <v>30</v>
      </c>
      <c r="V33" s="40">
        <f>U33*V27/1000</f>
        <v>0.03</v>
      </c>
      <c r="W33" s="41">
        <v>88</v>
      </c>
      <c r="X33" s="47">
        <f t="shared" si="1"/>
        <v>2.6399999999999997</v>
      </c>
    </row>
    <row r="34" spans="1:24" ht="26.25" customHeight="1">
      <c r="A34" s="149" t="s">
        <v>65</v>
      </c>
      <c r="B34" s="62" t="s">
        <v>30</v>
      </c>
      <c r="C34" s="62"/>
      <c r="D34" s="62"/>
      <c r="E34" s="62"/>
      <c r="F34" s="62"/>
      <c r="G34" s="62"/>
      <c r="H34" s="62"/>
      <c r="I34" s="62"/>
      <c r="J34" s="62"/>
      <c r="K34" s="62"/>
      <c r="L34" s="40"/>
      <c r="M34" s="40">
        <v>12</v>
      </c>
      <c r="N34" s="40"/>
      <c r="O34" s="40"/>
      <c r="P34" s="40"/>
      <c r="Q34" s="40"/>
      <c r="R34" s="40"/>
      <c r="S34" s="40"/>
      <c r="T34" s="40"/>
      <c r="U34" s="40">
        <f t="shared" si="0"/>
        <v>12</v>
      </c>
      <c r="V34" s="40">
        <f>U34*V27/1000</f>
        <v>1.2E-2</v>
      </c>
      <c r="W34" s="40">
        <v>55</v>
      </c>
      <c r="X34" s="47">
        <f t="shared" si="1"/>
        <v>0.66</v>
      </c>
    </row>
    <row r="35" spans="1:24" ht="26.25" customHeight="1">
      <c r="A35" s="149" t="s">
        <v>81</v>
      </c>
      <c r="B35" s="62" t="s">
        <v>30</v>
      </c>
      <c r="C35" s="62"/>
      <c r="D35" s="62"/>
      <c r="E35" s="62"/>
      <c r="F35" s="62"/>
      <c r="G35" s="62"/>
      <c r="H35" s="62"/>
      <c r="I35" s="62"/>
      <c r="J35" s="62"/>
      <c r="K35" s="62"/>
      <c r="L35" s="40"/>
      <c r="M35" s="40">
        <v>5</v>
      </c>
      <c r="N35" s="40">
        <v>6</v>
      </c>
      <c r="O35" s="40"/>
      <c r="P35" s="40"/>
      <c r="Q35" s="40"/>
      <c r="R35" s="40"/>
      <c r="S35" s="40"/>
      <c r="T35" s="40"/>
      <c r="U35" s="40">
        <f t="shared" si="0"/>
        <v>11</v>
      </c>
      <c r="V35" s="40">
        <f>U35*V27/1000</f>
        <v>1.0999999999999999E-2</v>
      </c>
      <c r="W35" s="40">
        <v>115</v>
      </c>
      <c r="X35" s="47">
        <f t="shared" si="1"/>
        <v>1.2649999999999999</v>
      </c>
    </row>
    <row r="36" spans="1:24" ht="26.25" customHeight="1">
      <c r="A36" s="149" t="s">
        <v>103</v>
      </c>
      <c r="B36" s="62" t="s">
        <v>30</v>
      </c>
      <c r="C36" s="62"/>
      <c r="D36" s="62"/>
      <c r="E36" s="62"/>
      <c r="F36" s="62"/>
      <c r="G36" s="62"/>
      <c r="H36" s="62"/>
      <c r="I36" s="62"/>
      <c r="J36" s="62"/>
      <c r="K36" s="62"/>
      <c r="L36" s="40"/>
      <c r="M36" s="40">
        <v>5</v>
      </c>
      <c r="N36" s="40"/>
      <c r="O36" s="40"/>
      <c r="P36" s="40"/>
      <c r="Q36" s="40"/>
      <c r="R36" s="40"/>
      <c r="S36" s="40"/>
      <c r="T36" s="40"/>
      <c r="U36" s="40">
        <f t="shared" si="0"/>
        <v>5</v>
      </c>
      <c r="V36" s="40">
        <f>U36*V27/1000</f>
        <v>5.0000000000000001E-3</v>
      </c>
      <c r="W36" s="40">
        <v>36</v>
      </c>
      <c r="X36" s="47">
        <f t="shared" si="1"/>
        <v>0.18</v>
      </c>
    </row>
    <row r="37" spans="1:24" ht="26.25" customHeight="1">
      <c r="A37" s="51" t="s">
        <v>82</v>
      </c>
      <c r="B37" s="40" t="s">
        <v>30</v>
      </c>
      <c r="C37" s="40"/>
      <c r="D37" s="62"/>
      <c r="E37" s="62"/>
      <c r="F37" s="62"/>
      <c r="G37" s="62"/>
      <c r="H37" s="62"/>
      <c r="I37" s="62"/>
      <c r="J37" s="62"/>
      <c r="K37" s="62"/>
      <c r="L37" s="40"/>
      <c r="M37" s="40">
        <v>6</v>
      </c>
      <c r="N37" s="40">
        <v>18</v>
      </c>
      <c r="O37" s="40"/>
      <c r="P37" s="40"/>
      <c r="Q37" s="40"/>
      <c r="R37" s="40"/>
      <c r="S37" s="40"/>
      <c r="T37" s="40"/>
      <c r="U37" s="40">
        <f t="shared" si="0"/>
        <v>24</v>
      </c>
      <c r="V37" s="40">
        <f>U37*V27/1000</f>
        <v>2.4E-2</v>
      </c>
      <c r="W37" s="40">
        <v>41</v>
      </c>
      <c r="X37" s="47">
        <f t="shared" si="1"/>
        <v>0.98399999999999999</v>
      </c>
    </row>
    <row r="38" spans="1:24" ht="26.25" customHeight="1">
      <c r="A38" s="51" t="s">
        <v>104</v>
      </c>
      <c r="B38" s="40" t="s">
        <v>30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>
        <v>27</v>
      </c>
      <c r="N38" s="40"/>
      <c r="O38" s="40"/>
      <c r="P38" s="40"/>
      <c r="Q38" s="40"/>
      <c r="R38" s="40"/>
      <c r="S38" s="40"/>
      <c r="T38" s="40"/>
      <c r="U38" s="40">
        <f t="shared" si="0"/>
        <v>27</v>
      </c>
      <c r="V38" s="40">
        <f>U38*V27/1000</f>
        <v>2.7E-2</v>
      </c>
      <c r="W38" s="40">
        <v>75</v>
      </c>
      <c r="X38" s="47">
        <f t="shared" si="1"/>
        <v>2.0249999999999999</v>
      </c>
    </row>
    <row r="39" spans="1:24" ht="24" customHeight="1">
      <c r="A39" s="79" t="s">
        <v>105</v>
      </c>
      <c r="B39" s="40" t="s">
        <v>30</v>
      </c>
      <c r="C39" s="61"/>
      <c r="D39" s="62"/>
      <c r="E39" s="62"/>
      <c r="F39" s="62"/>
      <c r="G39" s="62"/>
      <c r="H39" s="62"/>
      <c r="I39" s="62"/>
      <c r="J39" s="62"/>
      <c r="K39" s="62"/>
      <c r="L39" s="62"/>
      <c r="M39" s="62">
        <v>10</v>
      </c>
      <c r="N39" s="62"/>
      <c r="O39" s="62"/>
      <c r="P39" s="62"/>
      <c r="Q39" s="62"/>
      <c r="R39" s="62"/>
      <c r="S39" s="62"/>
      <c r="T39" s="62"/>
      <c r="U39" s="40">
        <f t="shared" si="0"/>
        <v>10</v>
      </c>
      <c r="V39" s="40">
        <f>U39*V27/1000</f>
        <v>0.01</v>
      </c>
      <c r="W39" s="62">
        <v>250</v>
      </c>
      <c r="X39" s="47">
        <f t="shared" si="1"/>
        <v>2.5</v>
      </c>
    </row>
    <row r="40" spans="1:24" ht="24" customHeight="1">
      <c r="A40" s="79" t="s">
        <v>106</v>
      </c>
      <c r="B40" s="40" t="s">
        <v>30</v>
      </c>
      <c r="C40" s="63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>
        <v>95</v>
      </c>
      <c r="O40" s="62"/>
      <c r="P40" s="62"/>
      <c r="Q40" s="62"/>
      <c r="R40" s="62"/>
      <c r="S40" s="62"/>
      <c r="T40" s="62"/>
      <c r="U40" s="40">
        <f t="shared" si="0"/>
        <v>95</v>
      </c>
      <c r="V40" s="40">
        <f>U40*V27/1000</f>
        <v>9.5000000000000001E-2</v>
      </c>
      <c r="W40" s="62">
        <v>540</v>
      </c>
      <c r="X40" s="47">
        <f t="shared" si="1"/>
        <v>51.3</v>
      </c>
    </row>
    <row r="41" spans="1:24" ht="24" customHeight="1">
      <c r="A41" s="79" t="s">
        <v>68</v>
      </c>
      <c r="B41" s="40" t="s">
        <v>30</v>
      </c>
      <c r="C41" s="63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>
        <v>3.95</v>
      </c>
      <c r="O41" s="62"/>
      <c r="P41" s="62"/>
      <c r="Q41" s="62"/>
      <c r="R41" s="62"/>
      <c r="S41" s="62"/>
      <c r="T41" s="62"/>
      <c r="U41" s="40">
        <f t="shared" si="0"/>
        <v>3.95</v>
      </c>
      <c r="V41" s="40">
        <f>U41*V27/1000</f>
        <v>3.9500000000000004E-3</v>
      </c>
      <c r="W41" s="62">
        <v>265</v>
      </c>
      <c r="X41" s="47">
        <f t="shared" si="1"/>
        <v>1.0467500000000001</v>
      </c>
    </row>
    <row r="42" spans="1:24" ht="24" customHeight="1">
      <c r="A42" s="79" t="s">
        <v>69</v>
      </c>
      <c r="B42" s="40" t="s">
        <v>30</v>
      </c>
      <c r="C42" s="63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>
        <v>1</v>
      </c>
      <c r="P42" s="62"/>
      <c r="Q42" s="62"/>
      <c r="R42" s="62"/>
      <c r="S42" s="62"/>
      <c r="T42" s="62"/>
      <c r="U42" s="40">
        <f t="shared" si="0"/>
        <v>1</v>
      </c>
      <c r="V42" s="40">
        <f>U42*V27/1000</f>
        <v>1E-3</v>
      </c>
      <c r="W42" s="62">
        <v>960</v>
      </c>
      <c r="X42" s="47">
        <f t="shared" si="1"/>
        <v>0.96</v>
      </c>
    </row>
    <row r="43" spans="1:24" ht="24" customHeight="1">
      <c r="A43" s="79" t="s">
        <v>84</v>
      </c>
      <c r="B43" s="40" t="s">
        <v>30</v>
      </c>
      <c r="C43" s="63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>
        <v>1</v>
      </c>
      <c r="S43" s="62"/>
      <c r="T43" s="62"/>
      <c r="U43" s="40">
        <f t="shared" si="0"/>
        <v>1</v>
      </c>
      <c r="V43" s="40">
        <f>U43*V27</f>
        <v>1</v>
      </c>
      <c r="W43" s="62">
        <v>23</v>
      </c>
      <c r="X43" s="47">
        <f t="shared" si="1"/>
        <v>23</v>
      </c>
    </row>
    <row r="44" spans="1:24" ht="24" customHeight="1">
      <c r="A44" s="65"/>
      <c r="B44" s="40" t="s">
        <v>30</v>
      </c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40">
        <f t="shared" si="0"/>
        <v>0</v>
      </c>
      <c r="V44" s="40">
        <f>U44*V27/1000</f>
        <v>0</v>
      </c>
      <c r="W44" s="62"/>
      <c r="X44" s="47">
        <f t="shared" si="1"/>
        <v>0</v>
      </c>
    </row>
    <row r="45" spans="1:24" ht="24" customHeight="1">
      <c r="A45" s="65"/>
      <c r="B45" s="40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40">
        <f t="shared" si="0"/>
        <v>0</v>
      </c>
      <c r="V45" s="40">
        <f>U45*V27/1000</f>
        <v>0</v>
      </c>
      <c r="W45" s="62"/>
      <c r="X45" s="47">
        <f t="shared" si="1"/>
        <v>0</v>
      </c>
    </row>
    <row r="46" spans="1:24" ht="24" customHeight="1">
      <c r="A46" s="65"/>
      <c r="B46" s="40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40">
        <f t="shared" si="0"/>
        <v>0</v>
      </c>
      <c r="V46" s="40">
        <f>U46*V27/1000</f>
        <v>0</v>
      </c>
      <c r="W46" s="62"/>
      <c r="X46" s="47">
        <f t="shared" si="1"/>
        <v>0</v>
      </c>
    </row>
    <row r="47" spans="1:24" ht="24" customHeight="1">
      <c r="A47" s="65"/>
      <c r="B47" s="40" t="s">
        <v>30</v>
      </c>
      <c r="C47" s="6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0"/>
        <v>0</v>
      </c>
      <c r="V47" s="40">
        <f>U47*V27/1000</f>
        <v>0</v>
      </c>
      <c r="W47" s="62"/>
      <c r="X47" s="47">
        <f t="shared" si="1"/>
        <v>0</v>
      </c>
    </row>
    <row r="48" spans="1:24" ht="21" customHeight="1">
      <c r="A48" s="66"/>
      <c r="B48" s="40" t="s">
        <v>30</v>
      </c>
      <c r="C48" s="63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>
        <f>PRODUCT(T39*T27/1000)</f>
        <v>0</v>
      </c>
      <c r="U48" s="40">
        <f t="shared" si="0"/>
        <v>0</v>
      </c>
      <c r="V48" s="40">
        <f>U48*V27/1000</f>
        <v>0</v>
      </c>
      <c r="W48" s="64"/>
      <c r="X48" s="47">
        <f>SUM(X29:X47)</f>
        <v>104.38648999999999</v>
      </c>
    </row>
    <row r="50" spans="1:22" s="43" customFormat="1">
      <c r="A50" s="42" t="s">
        <v>31</v>
      </c>
      <c r="B50" s="42"/>
      <c r="C50" s="42"/>
      <c r="D50" s="42"/>
      <c r="E50" s="42"/>
      <c r="F50" s="42"/>
      <c r="G50" s="42"/>
      <c r="H50" s="42" t="s">
        <v>28</v>
      </c>
      <c r="I50" s="42"/>
      <c r="J50" s="42" t="s">
        <v>35</v>
      </c>
      <c r="K50" s="42"/>
      <c r="L50" s="42"/>
      <c r="M50" s="42"/>
      <c r="N50" s="42"/>
      <c r="O50" s="42" t="s">
        <v>36</v>
      </c>
      <c r="P50" s="42"/>
      <c r="Q50" s="42"/>
      <c r="R50" s="42" t="s">
        <v>37</v>
      </c>
      <c r="S50" s="42"/>
      <c r="T50" s="42"/>
      <c r="V50" s="42"/>
    </row>
    <row r="51" spans="1:22">
      <c r="A51" s="16" t="s">
        <v>39</v>
      </c>
      <c r="B51" s="16"/>
      <c r="C51" s="16" t="s">
        <v>34</v>
      </c>
      <c r="D51" s="16"/>
      <c r="E51" s="16"/>
      <c r="F51" s="16"/>
      <c r="G51" s="16"/>
      <c r="H51" s="16" t="s">
        <v>39</v>
      </c>
      <c r="I51" s="16"/>
      <c r="J51" s="16"/>
      <c r="K51" s="16"/>
      <c r="L51" s="16" t="s">
        <v>34</v>
      </c>
      <c r="M51" s="16"/>
      <c r="N51" s="16"/>
      <c r="O51" s="16"/>
      <c r="P51" s="16"/>
      <c r="Q51" s="16"/>
      <c r="R51" s="16" t="s">
        <v>38</v>
      </c>
      <c r="S51" s="16"/>
      <c r="T51" s="16"/>
    </row>
    <row r="52" spans="1:22" s="43" customFormat="1">
      <c r="A52" s="42" t="s">
        <v>32</v>
      </c>
      <c r="B52" s="42"/>
      <c r="C52" s="42"/>
      <c r="D52" s="42"/>
      <c r="E52" s="42"/>
      <c r="F52" s="42"/>
      <c r="G52" s="42"/>
      <c r="H52" s="42" t="s">
        <v>29</v>
      </c>
      <c r="I52" s="42"/>
      <c r="J52" s="42" t="s">
        <v>35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V52" s="42"/>
    </row>
    <row r="53" spans="1:22">
      <c r="A53" s="16" t="s">
        <v>33</v>
      </c>
      <c r="B53" s="16"/>
      <c r="C53" s="16" t="s">
        <v>34</v>
      </c>
      <c r="D53" s="16"/>
      <c r="E53" s="16"/>
      <c r="F53" s="16"/>
      <c r="G53" s="16"/>
      <c r="H53" s="16" t="s">
        <v>33</v>
      </c>
      <c r="I53" s="16"/>
      <c r="J53" s="16"/>
      <c r="K53" s="16"/>
      <c r="L53" s="16" t="s">
        <v>34</v>
      </c>
      <c r="M53" s="16"/>
      <c r="N53" s="16"/>
      <c r="O53" s="16"/>
      <c r="P53" s="16"/>
      <c r="Q53" s="16"/>
      <c r="R53" s="16"/>
      <c r="S53" s="16"/>
      <c r="T53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6"/>
  <sheetViews>
    <sheetView showZeros="0" tabSelected="1" view="pageBreakPreview" zoomScale="50" zoomScaleSheetLayoutView="50" workbookViewId="0">
      <selection activeCell="S40" sqref="S40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14" width="12.7109375" style="14" customWidth="1"/>
    <col min="15" max="15" width="16.7109375" style="14" customWidth="1"/>
    <col min="16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55"/>
      <c r="C5" s="124"/>
      <c r="D5" s="124"/>
      <c r="E5" s="124"/>
      <c r="F5" s="124"/>
      <c r="G5" s="12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56" t="s">
        <v>22</v>
      </c>
      <c r="C6" s="125" t="s">
        <v>3</v>
      </c>
      <c r="D6" s="125"/>
      <c r="E6" s="125"/>
      <c r="F6" s="125"/>
      <c r="G6" s="125"/>
      <c r="H6" s="2"/>
      <c r="I6" s="2"/>
      <c r="J6" s="2"/>
      <c r="K6" s="2"/>
      <c r="L6" s="126" t="s">
        <v>48</v>
      </c>
      <c r="M6" s="126"/>
      <c r="N6" s="126"/>
      <c r="O6" s="126"/>
      <c r="P6" s="126"/>
      <c r="Q6" s="126"/>
      <c r="R6" s="126"/>
      <c r="S6" s="126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27" t="s">
        <v>40</v>
      </c>
      <c r="B9" s="128"/>
      <c r="C9" s="129"/>
      <c r="D9" s="133" t="s">
        <v>43</v>
      </c>
      <c r="E9" s="136" t="s">
        <v>44</v>
      </c>
      <c r="F9" s="133" t="s">
        <v>45</v>
      </c>
      <c r="G9" s="133" t="s">
        <v>46</v>
      </c>
      <c r="H9" s="127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7" t="s">
        <v>5</v>
      </c>
      <c r="W9" s="97"/>
      <c r="X9" s="97"/>
      <c r="Y9" s="1"/>
    </row>
    <row r="10" spans="1:25" ht="15">
      <c r="A10" s="130"/>
      <c r="B10" s="131"/>
      <c r="C10" s="132"/>
      <c r="D10" s="134"/>
      <c r="E10" s="137"/>
      <c r="F10" s="134"/>
      <c r="G10" s="134"/>
      <c r="H10" s="139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07" t="s">
        <v>21</v>
      </c>
      <c r="W10" s="107"/>
      <c r="X10" s="107"/>
      <c r="Y10" s="1"/>
    </row>
    <row r="11" spans="1:25" ht="15" customHeight="1">
      <c r="A11" s="111" t="s">
        <v>41</v>
      </c>
      <c r="B11" s="114" t="s">
        <v>42</v>
      </c>
      <c r="C11" s="115"/>
      <c r="D11" s="134"/>
      <c r="E11" s="137"/>
      <c r="F11" s="134"/>
      <c r="G11" s="134"/>
      <c r="H11" s="139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07"/>
      <c r="W11" s="107"/>
      <c r="X11" s="107"/>
      <c r="Y11" s="1"/>
    </row>
    <row r="12" spans="1:25" ht="27.75" customHeight="1">
      <c r="A12" s="112"/>
      <c r="B12" s="116"/>
      <c r="C12" s="117"/>
      <c r="D12" s="134"/>
      <c r="E12" s="137"/>
      <c r="F12" s="134"/>
      <c r="G12" s="134"/>
      <c r="H12" s="139"/>
      <c r="I12" s="33"/>
      <c r="J12" s="34"/>
      <c r="K12" s="120" t="s">
        <v>59</v>
      </c>
      <c r="L12" s="120"/>
      <c r="M12" s="120"/>
      <c r="N12" s="120"/>
      <c r="O12" s="120"/>
      <c r="P12" s="120"/>
      <c r="Q12" s="2"/>
      <c r="R12" s="2"/>
      <c r="S12" s="7"/>
      <c r="T12" s="30"/>
      <c r="U12" s="2" t="s">
        <v>50</v>
      </c>
      <c r="V12" s="107"/>
      <c r="W12" s="107"/>
      <c r="X12" s="107"/>
      <c r="Y12" s="1"/>
    </row>
    <row r="13" spans="1:25" ht="22.5" customHeight="1">
      <c r="A13" s="113"/>
      <c r="B13" s="118"/>
      <c r="C13" s="119"/>
      <c r="D13" s="135"/>
      <c r="E13" s="138"/>
      <c r="F13" s="135"/>
      <c r="G13" s="135"/>
      <c r="H13" s="130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07"/>
      <c r="W13" s="107"/>
      <c r="X13" s="107"/>
      <c r="Y13" s="1"/>
    </row>
    <row r="14" spans="1:25" ht="23.25">
      <c r="A14" s="60"/>
      <c r="B14" s="121"/>
      <c r="C14" s="122"/>
      <c r="D14" s="60"/>
      <c r="E14" s="60">
        <f>V27</f>
        <v>1</v>
      </c>
      <c r="F14" s="60">
        <f>X55</f>
        <v>872.29666499999996</v>
      </c>
      <c r="G14" s="48">
        <f>X50</f>
        <v>74.249000000000009</v>
      </c>
      <c r="H14" s="59"/>
      <c r="I14" s="26"/>
      <c r="J14" s="35" t="s">
        <v>6</v>
      </c>
      <c r="K14" s="35"/>
      <c r="L14" s="35"/>
      <c r="M14" s="36"/>
      <c r="N14" s="123"/>
      <c r="O14" s="102"/>
      <c r="P14" s="102"/>
      <c r="Q14" s="102"/>
      <c r="R14" s="102"/>
      <c r="S14" s="31"/>
      <c r="T14" s="54"/>
      <c r="U14" s="2" t="s">
        <v>24</v>
      </c>
      <c r="V14" s="107"/>
      <c r="W14" s="107"/>
      <c r="X14" s="107"/>
      <c r="Y14" s="1"/>
    </row>
    <row r="15" spans="1:25" ht="20.25">
      <c r="A15" s="24"/>
      <c r="B15" s="105" t="s">
        <v>52</v>
      </c>
      <c r="C15" s="106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07"/>
      <c r="W15" s="107"/>
      <c r="X15" s="107"/>
      <c r="Y15" s="1"/>
    </row>
    <row r="16" spans="1:25" ht="20.25">
      <c r="A16" s="24"/>
      <c r="B16" s="105"/>
      <c r="C16" s="106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08"/>
      <c r="O16" s="109"/>
      <c r="P16" s="109"/>
      <c r="Q16" s="109"/>
      <c r="R16" s="109"/>
      <c r="S16" s="109"/>
      <c r="T16" s="57"/>
      <c r="U16" s="2"/>
      <c r="V16" s="107"/>
      <c r="W16" s="107"/>
      <c r="X16" s="107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07"/>
      <c r="W17" s="107"/>
      <c r="X17" s="107"/>
      <c r="Y17" s="1"/>
    </row>
    <row r="18" spans="1:25" ht="20.25">
      <c r="A18" s="24"/>
      <c r="B18" s="105"/>
      <c r="C18" s="106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0"/>
      <c r="O18" s="110"/>
      <c r="P18" s="110"/>
      <c r="Q18" s="110"/>
      <c r="R18" s="110"/>
      <c r="S18" s="110"/>
      <c r="T18" s="57"/>
      <c r="U18" s="2"/>
      <c r="V18" s="107"/>
      <c r="W18" s="107"/>
      <c r="X18" s="107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58"/>
      <c r="L19" s="58"/>
      <c r="M19" s="58"/>
      <c r="N19" s="58"/>
      <c r="O19" s="58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88" t="s">
        <v>8</v>
      </c>
      <c r="B20" s="88"/>
      <c r="C20" s="89" t="s">
        <v>9</v>
      </c>
      <c r="D20" s="88" t="s">
        <v>10</v>
      </c>
      <c r="E20" s="88"/>
      <c r="F20" s="88"/>
      <c r="G20" s="88"/>
      <c r="H20" s="88"/>
      <c r="I20" s="90"/>
      <c r="J20" s="90"/>
      <c r="K20" s="90"/>
      <c r="L20" s="90"/>
      <c r="M20" s="90"/>
      <c r="N20" s="90"/>
      <c r="O20" s="90"/>
      <c r="P20" s="88"/>
      <c r="Q20" s="91"/>
      <c r="R20" s="91"/>
      <c r="S20" s="88"/>
      <c r="T20" s="88"/>
      <c r="U20" s="88"/>
      <c r="V20" s="92" t="s">
        <v>27</v>
      </c>
      <c r="W20" s="93"/>
      <c r="X20" s="96" t="s">
        <v>11</v>
      </c>
      <c r="Y20" s="1"/>
    </row>
    <row r="21" spans="1:25" ht="15">
      <c r="A21" s="97" t="s">
        <v>12</v>
      </c>
      <c r="B21" s="97" t="s">
        <v>13</v>
      </c>
      <c r="C21" s="89"/>
      <c r="D21" s="97" t="s">
        <v>14</v>
      </c>
      <c r="E21" s="97"/>
      <c r="F21" s="97"/>
      <c r="G21" s="97"/>
      <c r="H21" s="97"/>
      <c r="I21" s="97"/>
      <c r="J21" s="97"/>
      <c r="K21" s="97"/>
      <c r="L21" s="98" t="s">
        <v>26</v>
      </c>
      <c r="M21" s="99"/>
      <c r="N21" s="99"/>
      <c r="O21" s="99"/>
      <c r="P21" s="99"/>
      <c r="Q21" s="99"/>
      <c r="R21" s="100"/>
      <c r="S21" s="99" t="s">
        <v>25</v>
      </c>
      <c r="T21" s="89"/>
      <c r="U21" s="89"/>
      <c r="V21" s="94"/>
      <c r="W21" s="95"/>
      <c r="X21" s="96"/>
      <c r="Y21" s="1"/>
    </row>
    <row r="22" spans="1:25" ht="26.25" customHeight="1">
      <c r="A22" s="97"/>
      <c r="B22" s="97"/>
      <c r="C22" s="89"/>
      <c r="D22" s="97"/>
      <c r="E22" s="97"/>
      <c r="F22" s="97"/>
      <c r="G22" s="97"/>
      <c r="H22" s="97"/>
      <c r="I22" s="97"/>
      <c r="J22" s="97"/>
      <c r="K22" s="97"/>
      <c r="L22" s="101"/>
      <c r="M22" s="102"/>
      <c r="N22" s="102"/>
      <c r="O22" s="102"/>
      <c r="P22" s="102"/>
      <c r="Q22" s="102"/>
      <c r="R22" s="103"/>
      <c r="S22" s="102"/>
      <c r="T22" s="89"/>
      <c r="U22" s="89"/>
      <c r="V22" s="104" t="s">
        <v>15</v>
      </c>
      <c r="W22" s="104"/>
      <c r="X22" s="104"/>
      <c r="Y22" s="1"/>
    </row>
    <row r="23" spans="1:25" ht="15" customHeight="1">
      <c r="A23" s="97"/>
      <c r="B23" s="97"/>
      <c r="C23" s="89"/>
      <c r="D23" s="141"/>
      <c r="E23" s="141"/>
      <c r="F23" s="141"/>
      <c r="G23" s="141"/>
      <c r="H23" s="141"/>
      <c r="I23" s="141"/>
      <c r="J23" s="142"/>
      <c r="K23" s="148"/>
      <c r="L23" s="141"/>
      <c r="M23" s="85"/>
      <c r="N23" s="82" t="s">
        <v>95</v>
      </c>
      <c r="O23" s="82" t="s">
        <v>96</v>
      </c>
      <c r="P23" s="82" t="s">
        <v>97</v>
      </c>
      <c r="Q23" s="81" t="s">
        <v>60</v>
      </c>
      <c r="R23" s="81" t="s">
        <v>61</v>
      </c>
      <c r="S23" s="83"/>
      <c r="T23" s="83"/>
      <c r="U23" s="83" t="s">
        <v>51</v>
      </c>
      <c r="V23" s="84" t="s">
        <v>16</v>
      </c>
      <c r="W23" s="80" t="s">
        <v>17</v>
      </c>
      <c r="X23" s="80" t="s">
        <v>18</v>
      </c>
      <c r="Y23" s="1"/>
    </row>
    <row r="24" spans="1:25" ht="15">
      <c r="A24" s="97"/>
      <c r="B24" s="97"/>
      <c r="C24" s="89"/>
      <c r="D24" s="143"/>
      <c r="E24" s="143"/>
      <c r="F24" s="143"/>
      <c r="G24" s="143"/>
      <c r="H24" s="143"/>
      <c r="I24" s="143"/>
      <c r="J24" s="142"/>
      <c r="K24" s="148"/>
      <c r="L24" s="143"/>
      <c r="M24" s="86"/>
      <c r="N24" s="82"/>
      <c r="O24" s="82"/>
      <c r="P24" s="82"/>
      <c r="Q24" s="82"/>
      <c r="R24" s="82"/>
      <c r="S24" s="83"/>
      <c r="T24" s="83"/>
      <c r="U24" s="83"/>
      <c r="V24" s="84"/>
      <c r="W24" s="80"/>
      <c r="X24" s="80"/>
      <c r="Y24" s="1"/>
    </row>
    <row r="25" spans="1:25" ht="89.25" customHeight="1">
      <c r="A25" s="97"/>
      <c r="B25" s="97"/>
      <c r="C25" s="89"/>
      <c r="D25" s="144"/>
      <c r="E25" s="144"/>
      <c r="F25" s="144"/>
      <c r="G25" s="144"/>
      <c r="H25" s="144"/>
      <c r="I25" s="144"/>
      <c r="J25" s="142"/>
      <c r="K25" s="148"/>
      <c r="L25" s="144"/>
      <c r="M25" s="81"/>
      <c r="N25" s="82"/>
      <c r="O25" s="82"/>
      <c r="P25" s="82"/>
      <c r="Q25" s="82"/>
      <c r="R25" s="82"/>
      <c r="S25" s="83"/>
      <c r="T25" s="83"/>
      <c r="U25" s="83"/>
      <c r="V25" s="84"/>
      <c r="W25" s="80"/>
      <c r="X25" s="80"/>
      <c r="Y25" s="1"/>
    </row>
    <row r="26" spans="1:25" thickBot="1">
      <c r="A26" s="8">
        <v>1</v>
      </c>
      <c r="B26" s="9">
        <v>2</v>
      </c>
      <c r="C26" s="9">
        <v>3</v>
      </c>
      <c r="D26" s="145"/>
      <c r="E26" s="145"/>
      <c r="F26" s="145"/>
      <c r="G26" s="145"/>
      <c r="H26" s="145"/>
      <c r="I26" s="145"/>
      <c r="J26" s="145"/>
      <c r="K26" s="145"/>
      <c r="L26" s="145"/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46"/>
      <c r="E27" s="146"/>
      <c r="F27" s="146"/>
      <c r="G27" s="146"/>
      <c r="H27" s="146"/>
      <c r="I27" s="146"/>
      <c r="J27" s="146"/>
      <c r="K27" s="146"/>
      <c r="L27" s="146"/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47"/>
      <c r="E28" s="147"/>
      <c r="F28" s="147"/>
      <c r="G28" s="147"/>
      <c r="H28" s="147"/>
      <c r="I28" s="147"/>
      <c r="J28" s="147"/>
      <c r="K28" s="147"/>
      <c r="L28" s="147"/>
      <c r="M28" s="19"/>
      <c r="N28" s="19">
        <v>200</v>
      </c>
      <c r="O28" s="19">
        <v>250</v>
      </c>
      <c r="P28" s="19">
        <v>200</v>
      </c>
      <c r="Q28" s="19">
        <v>20</v>
      </c>
      <c r="R28" s="53">
        <v>30</v>
      </c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 t="s">
        <v>62</v>
      </c>
      <c r="B29" s="40" t="s">
        <v>30</v>
      </c>
      <c r="C29" s="40"/>
      <c r="D29" s="62"/>
      <c r="E29" s="62"/>
      <c r="F29" s="62"/>
      <c r="G29" s="62"/>
      <c r="H29" s="62"/>
      <c r="I29" s="62"/>
      <c r="J29" s="62"/>
      <c r="K29" s="62"/>
      <c r="L29" s="62"/>
      <c r="M29" s="40"/>
      <c r="N29" s="40"/>
      <c r="O29" s="40">
        <v>10</v>
      </c>
      <c r="P29" s="40"/>
      <c r="Q29" s="40"/>
      <c r="R29" s="40"/>
      <c r="S29" s="40"/>
      <c r="T29" s="40"/>
      <c r="U29" s="40">
        <f>SUM(C29:T29)</f>
        <v>10</v>
      </c>
      <c r="V29" s="40">
        <f>U29*V27/1000</f>
        <v>0.01</v>
      </c>
      <c r="W29" s="40">
        <v>70</v>
      </c>
      <c r="X29" s="47">
        <f>V29*W29</f>
        <v>0.70000000000000007</v>
      </c>
    </row>
    <row r="30" spans="1:25" ht="21" customHeight="1">
      <c r="A30" s="51" t="s">
        <v>65</v>
      </c>
      <c r="B30" s="40" t="s">
        <v>30</v>
      </c>
      <c r="C30" s="40"/>
      <c r="D30" s="62"/>
      <c r="E30" s="62"/>
      <c r="F30" s="62"/>
      <c r="G30" s="62"/>
      <c r="H30" s="62"/>
      <c r="I30" s="62"/>
      <c r="J30" s="62"/>
      <c r="K30" s="62"/>
      <c r="L30" s="62"/>
      <c r="M30" s="40"/>
      <c r="N30" s="40">
        <v>13</v>
      </c>
      <c r="O30" s="40">
        <v>13</v>
      </c>
      <c r="P30" s="40"/>
      <c r="Q30" s="40"/>
      <c r="R30" s="40"/>
      <c r="S30" s="40"/>
      <c r="T30" s="40"/>
      <c r="U30" s="40">
        <f t="shared" ref="U30:U50" si="0">SUM(C30:T30)</f>
        <v>26</v>
      </c>
      <c r="V30" s="40">
        <f>U30*V27/1000</f>
        <v>2.5999999999999999E-2</v>
      </c>
      <c r="W30" s="40">
        <v>55</v>
      </c>
      <c r="X30" s="47">
        <f t="shared" ref="X30:X49" si="1">V30*W30</f>
        <v>1.43</v>
      </c>
    </row>
    <row r="31" spans="1:25" ht="18.75" customHeight="1">
      <c r="A31" s="51" t="s">
        <v>66</v>
      </c>
      <c r="B31" s="40" t="s">
        <v>30</v>
      </c>
      <c r="C31" s="41"/>
      <c r="D31" s="64"/>
      <c r="E31" s="64"/>
      <c r="F31" s="64"/>
      <c r="G31" s="64"/>
      <c r="H31" s="64"/>
      <c r="I31" s="64"/>
      <c r="J31" s="64"/>
      <c r="K31" s="64"/>
      <c r="L31" s="64"/>
      <c r="M31" s="41"/>
      <c r="N31" s="41">
        <v>13</v>
      </c>
      <c r="O31" s="41">
        <v>12</v>
      </c>
      <c r="P31" s="41"/>
      <c r="Q31" s="41"/>
      <c r="R31" s="41"/>
      <c r="S31" s="41"/>
      <c r="T31" s="41">
        <f>PRODUCT(T30*U27/1000)</f>
        <v>0</v>
      </c>
      <c r="U31" s="40">
        <f t="shared" si="0"/>
        <v>25</v>
      </c>
      <c r="V31" s="40">
        <f>U31*V27/1000</f>
        <v>2.5000000000000001E-2</v>
      </c>
      <c r="W31" s="41">
        <v>41</v>
      </c>
      <c r="X31" s="47">
        <f t="shared" si="1"/>
        <v>1.0250000000000001</v>
      </c>
    </row>
    <row r="32" spans="1:25" ht="21.75" customHeight="1">
      <c r="A32" s="51" t="s">
        <v>68</v>
      </c>
      <c r="B32" s="40" t="s">
        <v>30</v>
      </c>
      <c r="C32" s="41"/>
      <c r="D32" s="64"/>
      <c r="E32" s="64"/>
      <c r="F32" s="64"/>
      <c r="G32" s="64"/>
      <c r="H32" s="64"/>
      <c r="I32" s="64"/>
      <c r="J32" s="64"/>
      <c r="K32" s="64"/>
      <c r="L32" s="64"/>
      <c r="M32" s="41"/>
      <c r="N32" s="41">
        <v>3</v>
      </c>
      <c r="O32" s="41"/>
      <c r="P32" s="41"/>
      <c r="Q32" s="41"/>
      <c r="R32" s="41"/>
      <c r="S32" s="41"/>
      <c r="T32" s="41"/>
      <c r="U32" s="40">
        <f t="shared" si="0"/>
        <v>3</v>
      </c>
      <c r="V32" s="40">
        <f>U32*V27/1000</f>
        <v>3.0000000000000001E-3</v>
      </c>
      <c r="W32" s="41">
        <v>210</v>
      </c>
      <c r="X32" s="47">
        <f t="shared" si="1"/>
        <v>0.63</v>
      </c>
    </row>
    <row r="33" spans="1:24" ht="26.25" customHeight="1">
      <c r="A33" s="51" t="s">
        <v>71</v>
      </c>
      <c r="B33" s="40" t="s">
        <v>30</v>
      </c>
      <c r="C33" s="40"/>
      <c r="D33" s="62"/>
      <c r="E33" s="62"/>
      <c r="F33" s="62"/>
      <c r="G33" s="62"/>
      <c r="H33" s="62"/>
      <c r="I33" s="62"/>
      <c r="J33" s="62"/>
      <c r="K33" s="62"/>
      <c r="L33" s="62"/>
      <c r="M33" s="40"/>
      <c r="N33" s="40"/>
      <c r="O33" s="40"/>
      <c r="P33" s="40"/>
      <c r="Q33" s="40">
        <v>20</v>
      </c>
      <c r="R33" s="40"/>
      <c r="S33" s="40"/>
      <c r="T33" s="40"/>
      <c r="U33" s="40">
        <f t="shared" si="0"/>
        <v>20</v>
      </c>
      <c r="V33" s="40">
        <f>U33*V27/1000</f>
        <v>0.02</v>
      </c>
      <c r="W33" s="40">
        <v>88</v>
      </c>
      <c r="X33" s="47">
        <f t="shared" si="1"/>
        <v>1.76</v>
      </c>
    </row>
    <row r="34" spans="1:24" ht="26.25" customHeight="1">
      <c r="A34" s="51" t="s">
        <v>72</v>
      </c>
      <c r="B34" s="40" t="s">
        <v>30</v>
      </c>
      <c r="C34" s="40"/>
      <c r="D34" s="62"/>
      <c r="E34" s="62"/>
      <c r="F34" s="62"/>
      <c r="G34" s="62"/>
      <c r="H34" s="62"/>
      <c r="I34" s="62"/>
      <c r="J34" s="62"/>
      <c r="K34" s="62"/>
      <c r="L34" s="62"/>
      <c r="M34" s="40"/>
      <c r="N34" s="40"/>
      <c r="O34" s="40"/>
      <c r="P34" s="40"/>
      <c r="Q34" s="40"/>
      <c r="R34" s="40">
        <v>30</v>
      </c>
      <c r="S34" s="40"/>
      <c r="T34" s="40"/>
      <c r="U34" s="40">
        <f t="shared" si="0"/>
        <v>30</v>
      </c>
      <c r="V34" s="40">
        <f>U34*V27/1000</f>
        <v>0.03</v>
      </c>
      <c r="W34" s="40">
        <v>65</v>
      </c>
      <c r="X34" s="47">
        <f t="shared" si="1"/>
        <v>1.95</v>
      </c>
    </row>
    <row r="35" spans="1:24" ht="26.25" customHeight="1">
      <c r="A35" s="149" t="s">
        <v>81</v>
      </c>
      <c r="B35" s="62" t="s">
        <v>30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40"/>
      <c r="N35" s="40">
        <v>13</v>
      </c>
      <c r="O35" s="40">
        <v>2</v>
      </c>
      <c r="P35" s="40"/>
      <c r="Q35" s="40"/>
      <c r="R35" s="40"/>
      <c r="S35" s="40"/>
      <c r="T35" s="40"/>
      <c r="U35" s="40">
        <f t="shared" si="0"/>
        <v>15</v>
      </c>
      <c r="V35" s="40">
        <f>U35*V27/1000</f>
        <v>1.4999999999999999E-2</v>
      </c>
      <c r="W35" s="40">
        <v>115</v>
      </c>
      <c r="X35" s="47">
        <f t="shared" si="1"/>
        <v>1.7249999999999999</v>
      </c>
    </row>
    <row r="36" spans="1:24" ht="26.25" customHeight="1">
      <c r="A36" s="51" t="s">
        <v>98</v>
      </c>
      <c r="B36" s="40" t="s">
        <v>30</v>
      </c>
      <c r="C36" s="40"/>
      <c r="D36" s="62"/>
      <c r="E36" s="62"/>
      <c r="F36" s="62"/>
      <c r="G36" s="62"/>
      <c r="H36" s="62"/>
      <c r="I36" s="62"/>
      <c r="J36" s="62"/>
      <c r="K36" s="62"/>
      <c r="L36" s="62"/>
      <c r="M36" s="40"/>
      <c r="N36" s="40">
        <v>92</v>
      </c>
      <c r="O36" s="40"/>
      <c r="P36" s="40"/>
      <c r="Q36" s="40"/>
      <c r="R36" s="40"/>
      <c r="S36" s="40"/>
      <c r="T36" s="40"/>
      <c r="U36" s="40">
        <f t="shared" si="0"/>
        <v>92</v>
      </c>
      <c r="V36" s="40">
        <f>U36*V27/1000</f>
        <v>9.1999999999999998E-2</v>
      </c>
      <c r="W36" s="40">
        <v>460</v>
      </c>
      <c r="X36" s="47">
        <f t="shared" si="1"/>
        <v>42.32</v>
      </c>
    </row>
    <row r="37" spans="1:24" ht="26.25" customHeight="1">
      <c r="A37" s="51" t="s">
        <v>99</v>
      </c>
      <c r="B37" s="40" t="s">
        <v>30</v>
      </c>
      <c r="C37" s="40"/>
      <c r="D37" s="62"/>
      <c r="E37" s="62"/>
      <c r="F37" s="62"/>
      <c r="G37" s="62"/>
      <c r="H37" s="62"/>
      <c r="I37" s="62"/>
      <c r="J37" s="62"/>
      <c r="K37" s="62"/>
      <c r="L37" s="62"/>
      <c r="M37" s="40"/>
      <c r="N37" s="40">
        <v>57</v>
      </c>
      <c r="O37" s="40"/>
      <c r="P37" s="40"/>
      <c r="Q37" s="40"/>
      <c r="R37" s="40"/>
      <c r="S37" s="40"/>
      <c r="T37" s="40"/>
      <c r="U37" s="40">
        <f t="shared" si="0"/>
        <v>57</v>
      </c>
      <c r="V37" s="40">
        <f>U37*V27/1000</f>
        <v>5.7000000000000002E-2</v>
      </c>
      <c r="W37" s="40">
        <v>112</v>
      </c>
      <c r="X37" s="47">
        <f t="shared" si="1"/>
        <v>6.3840000000000003</v>
      </c>
    </row>
    <row r="38" spans="1:24" ht="26.25" customHeight="1">
      <c r="A38" s="51" t="s">
        <v>80</v>
      </c>
      <c r="B38" s="40" t="s">
        <v>30</v>
      </c>
      <c r="C38" s="40"/>
      <c r="D38" s="62"/>
      <c r="E38" s="62"/>
      <c r="F38" s="62"/>
      <c r="G38" s="62"/>
      <c r="H38" s="62"/>
      <c r="I38" s="62"/>
      <c r="J38" s="62"/>
      <c r="K38" s="62"/>
      <c r="L38" s="62"/>
      <c r="M38" s="40"/>
      <c r="N38" s="40"/>
      <c r="O38" s="40">
        <v>125</v>
      </c>
      <c r="P38" s="40"/>
      <c r="Q38" s="40"/>
      <c r="R38" s="40"/>
      <c r="S38" s="40"/>
      <c r="T38" s="40"/>
      <c r="U38" s="40">
        <f t="shared" si="0"/>
        <v>125</v>
      </c>
      <c r="V38" s="40">
        <f>U38*V27/1000</f>
        <v>0.125</v>
      </c>
      <c r="W38" s="40">
        <v>53</v>
      </c>
      <c r="X38" s="47">
        <f t="shared" si="1"/>
        <v>6.625</v>
      </c>
    </row>
    <row r="39" spans="1:24" ht="26.25" customHeight="1">
      <c r="A39" s="51" t="s">
        <v>93</v>
      </c>
      <c r="B39" s="40" t="s">
        <v>30</v>
      </c>
      <c r="C39" s="40"/>
      <c r="D39" s="62"/>
      <c r="E39" s="62"/>
      <c r="F39" s="62"/>
      <c r="G39" s="62"/>
      <c r="H39" s="62"/>
      <c r="I39" s="62"/>
      <c r="J39" s="62"/>
      <c r="K39" s="62"/>
      <c r="L39" s="62"/>
      <c r="M39" s="40"/>
      <c r="N39" s="40"/>
      <c r="O39" s="40"/>
      <c r="P39" s="40">
        <v>20</v>
      </c>
      <c r="Q39" s="40"/>
      <c r="R39" s="40"/>
      <c r="S39" s="40"/>
      <c r="T39" s="40"/>
      <c r="U39" s="40">
        <f t="shared" si="0"/>
        <v>20</v>
      </c>
      <c r="V39" s="40">
        <f>U39*V27/1000</f>
        <v>0.02</v>
      </c>
      <c r="W39" s="40">
        <v>485</v>
      </c>
      <c r="X39" s="47">
        <f t="shared" si="1"/>
        <v>9.7000000000000011</v>
      </c>
    </row>
    <row r="40" spans="1:24" ht="26.25" customHeight="1">
      <c r="A40" s="51"/>
      <c r="B40" s="40" t="s">
        <v>30</v>
      </c>
      <c r="C40" s="40"/>
      <c r="D40" s="62"/>
      <c r="E40" s="62"/>
      <c r="F40" s="62"/>
      <c r="G40" s="62"/>
      <c r="H40" s="62"/>
      <c r="I40" s="62"/>
      <c r="J40" s="62"/>
      <c r="K40" s="62"/>
      <c r="L40" s="62"/>
      <c r="M40" s="40"/>
      <c r="N40" s="40"/>
      <c r="O40" s="40"/>
      <c r="P40" s="40"/>
      <c r="Q40" s="40"/>
      <c r="R40" s="40"/>
      <c r="S40" s="40"/>
      <c r="T40" s="40"/>
      <c r="U40" s="40">
        <f t="shared" si="0"/>
        <v>0</v>
      </c>
      <c r="V40" s="40">
        <f>U40*V27/1000</f>
        <v>0</v>
      </c>
      <c r="W40" s="40"/>
      <c r="X40" s="47">
        <f t="shared" si="1"/>
        <v>0</v>
      </c>
    </row>
    <row r="41" spans="1:24" ht="24" customHeight="1">
      <c r="A41" s="65"/>
      <c r="B41" s="40" t="s">
        <v>30</v>
      </c>
      <c r="C41" s="61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40">
        <f t="shared" si="0"/>
        <v>0</v>
      </c>
      <c r="V41" s="40">
        <f>U41*V27/1000</f>
        <v>0</v>
      </c>
      <c r="W41" s="62"/>
      <c r="X41" s="47">
        <f t="shared" si="1"/>
        <v>0</v>
      </c>
    </row>
    <row r="42" spans="1:24" ht="24" customHeight="1">
      <c r="A42" s="65"/>
      <c r="B42" s="40" t="s">
        <v>30</v>
      </c>
      <c r="C42" s="63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40">
        <f t="shared" si="0"/>
        <v>0</v>
      </c>
      <c r="V42" s="40">
        <f>U42*V27/1000</f>
        <v>0</v>
      </c>
      <c r="W42" s="62"/>
      <c r="X42" s="47">
        <f t="shared" si="1"/>
        <v>0</v>
      </c>
    </row>
    <row r="43" spans="1:24" ht="24" customHeight="1">
      <c r="A43" s="65"/>
      <c r="B43" s="40" t="s">
        <v>30</v>
      </c>
      <c r="C43" s="63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40">
        <f t="shared" si="0"/>
        <v>0</v>
      </c>
      <c r="V43" s="40">
        <f>U43*V27/1000</f>
        <v>0</v>
      </c>
      <c r="W43" s="62"/>
      <c r="X43" s="47">
        <f t="shared" si="1"/>
        <v>0</v>
      </c>
    </row>
    <row r="44" spans="1:24" ht="24" customHeight="1">
      <c r="A44" s="65"/>
      <c r="B44" s="40" t="s">
        <v>30</v>
      </c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40">
        <f t="shared" si="0"/>
        <v>0</v>
      </c>
      <c r="V44" s="40">
        <f>U44*V27/1000</f>
        <v>0</v>
      </c>
      <c r="W44" s="62"/>
      <c r="X44" s="47">
        <f t="shared" si="1"/>
        <v>0</v>
      </c>
    </row>
    <row r="45" spans="1:24" ht="24" customHeight="1">
      <c r="A45" s="65"/>
      <c r="B45" s="40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40">
        <f t="shared" si="0"/>
        <v>0</v>
      </c>
      <c r="V45" s="40">
        <f>U45*V27/1000</f>
        <v>0</v>
      </c>
      <c r="W45" s="62"/>
      <c r="X45" s="47">
        <f t="shared" si="1"/>
        <v>0</v>
      </c>
    </row>
    <row r="46" spans="1:24" ht="24" customHeight="1">
      <c r="A46" s="65"/>
      <c r="B46" s="40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40">
        <f t="shared" si="0"/>
        <v>0</v>
      </c>
      <c r="V46" s="40">
        <f>U46*V27/1000</f>
        <v>0</v>
      </c>
      <c r="W46" s="62"/>
      <c r="X46" s="47">
        <f t="shared" si="1"/>
        <v>0</v>
      </c>
    </row>
    <row r="47" spans="1:24" ht="24" customHeight="1">
      <c r="A47" s="65"/>
      <c r="B47" s="40" t="s">
        <v>30</v>
      </c>
      <c r="C47" s="6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0"/>
        <v>0</v>
      </c>
      <c r="V47" s="40">
        <f>U47*V27/1000</f>
        <v>0</v>
      </c>
      <c r="W47" s="62"/>
      <c r="X47" s="47">
        <f t="shared" si="1"/>
        <v>0</v>
      </c>
    </row>
    <row r="48" spans="1:24" ht="24" customHeight="1">
      <c r="A48" s="65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0"/>
        <v>0</v>
      </c>
      <c r="V48" s="40">
        <f>U48*V27/1000</f>
        <v>0</v>
      </c>
      <c r="W48" s="62"/>
      <c r="X48" s="47">
        <f t="shared" si="1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0"/>
        <v>0</v>
      </c>
      <c r="V49" s="40">
        <f>U49*V27/1000</f>
        <v>0</v>
      </c>
      <c r="W49" s="62"/>
      <c r="X49" s="47">
        <f t="shared" si="1"/>
        <v>0</v>
      </c>
    </row>
    <row r="50" spans="1:24" ht="21" customHeight="1">
      <c r="A50" s="66"/>
      <c r="B50" s="40" t="s">
        <v>30</v>
      </c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>
        <f>PRODUCT(T41*T27/1000)</f>
        <v>0</v>
      </c>
      <c r="U50" s="40">
        <f t="shared" si="0"/>
        <v>0</v>
      </c>
      <c r="V50" s="40">
        <f>U50*V27/1000</f>
        <v>0</v>
      </c>
      <c r="W50" s="64"/>
      <c r="X50" s="47">
        <f>SUM(X29:X49)</f>
        <v>74.249000000000009</v>
      </c>
    </row>
    <row r="52" spans="1:24" s="43" customFormat="1">
      <c r="A52" s="42" t="s">
        <v>31</v>
      </c>
      <c r="B52" s="42"/>
      <c r="C52" s="42"/>
      <c r="D52" s="42"/>
      <c r="E52" s="42"/>
      <c r="F52" s="42"/>
      <c r="G52" s="42"/>
      <c r="H52" s="42" t="s">
        <v>28</v>
      </c>
      <c r="I52" s="42"/>
      <c r="J52" s="42" t="s">
        <v>35</v>
      </c>
      <c r="K52" s="42"/>
      <c r="L52" s="42"/>
      <c r="M52" s="42"/>
      <c r="N52" s="42"/>
      <c r="O52" s="42" t="s">
        <v>36</v>
      </c>
      <c r="P52" s="42"/>
      <c r="Q52" s="42"/>
      <c r="R52" s="42" t="s">
        <v>37</v>
      </c>
      <c r="S52" s="42"/>
      <c r="T52" s="42"/>
      <c r="V52" s="42"/>
    </row>
    <row r="53" spans="1:24">
      <c r="A53" s="16" t="s">
        <v>39</v>
      </c>
      <c r="B53" s="16"/>
      <c r="C53" s="16" t="s">
        <v>34</v>
      </c>
      <c r="D53" s="16"/>
      <c r="E53" s="16"/>
      <c r="F53" s="16"/>
      <c r="G53" s="16"/>
      <c r="H53" s="16" t="s">
        <v>39</v>
      </c>
      <c r="I53" s="16"/>
      <c r="J53" s="16"/>
      <c r="K53" s="16"/>
      <c r="L53" s="16" t="s">
        <v>34</v>
      </c>
      <c r="M53" s="16"/>
      <c r="N53" s="16"/>
      <c r="O53" s="16"/>
      <c r="P53" s="16"/>
      <c r="Q53" s="16"/>
      <c r="R53" s="16" t="s">
        <v>38</v>
      </c>
      <c r="S53" s="16"/>
      <c r="T53" s="16"/>
    </row>
    <row r="54" spans="1:24" s="43" customFormat="1">
      <c r="A54" s="42" t="s">
        <v>32</v>
      </c>
      <c r="B54" s="42"/>
      <c r="C54" s="42"/>
      <c r="D54" s="42"/>
      <c r="E54" s="42"/>
      <c r="F54" s="42"/>
      <c r="G54" s="42"/>
      <c r="H54" s="42" t="s">
        <v>29</v>
      </c>
      <c r="I54" s="42"/>
      <c r="J54" s="42" t="s">
        <v>35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V54" s="42"/>
    </row>
    <row r="55" spans="1:24" ht="21">
      <c r="A55" s="16" t="s">
        <v>33</v>
      </c>
      <c r="B55" s="16"/>
      <c r="C55" s="16" t="s">
        <v>34</v>
      </c>
      <c r="D55" s="16"/>
      <c r="E55" s="16"/>
      <c r="F55" s="16"/>
      <c r="G55" s="16"/>
      <c r="H55" s="16" t="s">
        <v>33</v>
      </c>
      <c r="I55" s="16"/>
      <c r="J55" s="16"/>
      <c r="K55" s="16"/>
      <c r="L55" s="16" t="s">
        <v>34</v>
      </c>
      <c r="M55" s="16"/>
      <c r="N55" s="16"/>
      <c r="O55" s="16"/>
      <c r="P55" s="16"/>
      <c r="Q55" s="16"/>
      <c r="R55" s="16"/>
      <c r="S55" s="16"/>
      <c r="T55" s="16"/>
      <c r="X55" s="73">
        <f>X50+'2 день '!X48+'3 день '!X47+'4 день '!X50+'5 день'!X53+'6 день'!X50+'7 день '!X47+'8 день '!X51+'9 день'!X49+'10 день '!X52</f>
        <v>872.29666499999996</v>
      </c>
    </row>
    <row r="56" spans="1:24" ht="21">
      <c r="X56" s="73">
        <f>X55/10</f>
        <v>87.229666499999993</v>
      </c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A20:B20"/>
    <mergeCell ref="B15:C15"/>
    <mergeCell ref="V15:X16"/>
    <mergeCell ref="B16:C16"/>
    <mergeCell ref="N16:S16"/>
    <mergeCell ref="V17:X18"/>
    <mergeCell ref="B18:C18"/>
    <mergeCell ref="N18:S18"/>
    <mergeCell ref="C20:C25"/>
    <mergeCell ref="D20:U20"/>
    <mergeCell ref="A21:A25"/>
    <mergeCell ref="B21:B25"/>
    <mergeCell ref="D21:K22"/>
    <mergeCell ref="L21:R22"/>
    <mergeCell ref="S21:S22"/>
    <mergeCell ref="T21:U22"/>
    <mergeCell ref="D23:D25"/>
    <mergeCell ref="E23:E25"/>
    <mergeCell ref="F23:F25"/>
    <mergeCell ref="G23:G25"/>
    <mergeCell ref="K23:K25"/>
    <mergeCell ref="H23:H25"/>
    <mergeCell ref="I23:I25"/>
    <mergeCell ref="J23:J25"/>
    <mergeCell ref="U23:U25"/>
    <mergeCell ref="R23:R25"/>
    <mergeCell ref="S23:S25"/>
    <mergeCell ref="T23:T25"/>
    <mergeCell ref="L23:L25"/>
    <mergeCell ref="M23:M25"/>
    <mergeCell ref="N23:N25"/>
    <mergeCell ref="O23:O25"/>
    <mergeCell ref="P23:P25"/>
    <mergeCell ref="Q23:Q25"/>
    <mergeCell ref="V23:V25"/>
    <mergeCell ref="W23:W25"/>
    <mergeCell ref="X23:X25"/>
    <mergeCell ref="V20:W21"/>
    <mergeCell ref="X20:X21"/>
    <mergeCell ref="V22:X22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7"/>
  <sheetViews>
    <sheetView showZeros="0" view="pageBreakPreview" topLeftCell="A19" zoomScale="50" zoomScaleSheetLayoutView="50" workbookViewId="0">
      <selection activeCell="X37" sqref="X37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24"/>
      <c r="D5" s="124"/>
      <c r="E5" s="124"/>
      <c r="F5" s="124"/>
      <c r="G5" s="12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25" t="s">
        <v>3</v>
      </c>
      <c r="D6" s="125"/>
      <c r="E6" s="125"/>
      <c r="F6" s="125"/>
      <c r="G6" s="125"/>
      <c r="H6" s="2"/>
      <c r="I6" s="2"/>
      <c r="J6" s="2"/>
      <c r="K6" s="2"/>
      <c r="L6" s="126" t="s">
        <v>48</v>
      </c>
      <c r="M6" s="126"/>
      <c r="N6" s="126"/>
      <c r="O6" s="126"/>
      <c r="P6" s="126"/>
      <c r="Q6" s="126"/>
      <c r="R6" s="126"/>
      <c r="S6" s="126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27" t="s">
        <v>40</v>
      </c>
      <c r="B9" s="128"/>
      <c r="C9" s="129"/>
      <c r="D9" s="133" t="s">
        <v>43</v>
      </c>
      <c r="E9" s="136" t="s">
        <v>44</v>
      </c>
      <c r="F9" s="133" t="s">
        <v>45</v>
      </c>
      <c r="G9" s="133" t="s">
        <v>46</v>
      </c>
      <c r="H9" s="127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7" t="s">
        <v>5</v>
      </c>
      <c r="W9" s="97"/>
      <c r="X9" s="97"/>
      <c r="Y9" s="1"/>
    </row>
    <row r="10" spans="1:25" ht="15">
      <c r="A10" s="130"/>
      <c r="B10" s="131"/>
      <c r="C10" s="132"/>
      <c r="D10" s="134"/>
      <c r="E10" s="137"/>
      <c r="F10" s="134"/>
      <c r="G10" s="134"/>
      <c r="H10" s="139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07" t="s">
        <v>21</v>
      </c>
      <c r="W10" s="107"/>
      <c r="X10" s="107"/>
      <c r="Y10" s="1"/>
    </row>
    <row r="11" spans="1:25" ht="15" customHeight="1">
      <c r="A11" s="111" t="s">
        <v>41</v>
      </c>
      <c r="B11" s="114" t="s">
        <v>42</v>
      </c>
      <c r="C11" s="115"/>
      <c r="D11" s="134"/>
      <c r="E11" s="137"/>
      <c r="F11" s="134"/>
      <c r="G11" s="134"/>
      <c r="H11" s="139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07"/>
      <c r="W11" s="107"/>
      <c r="X11" s="107"/>
      <c r="Y11" s="1"/>
    </row>
    <row r="12" spans="1:25" ht="27.75" customHeight="1">
      <c r="A12" s="112"/>
      <c r="B12" s="116"/>
      <c r="C12" s="117"/>
      <c r="D12" s="134"/>
      <c r="E12" s="137"/>
      <c r="F12" s="134"/>
      <c r="G12" s="134"/>
      <c r="H12" s="139"/>
      <c r="I12" s="33"/>
      <c r="J12" s="34"/>
      <c r="K12" s="120" t="s">
        <v>59</v>
      </c>
      <c r="L12" s="120"/>
      <c r="M12" s="120"/>
      <c r="N12" s="120"/>
      <c r="O12" s="120"/>
      <c r="P12" s="120"/>
      <c r="Q12" s="2"/>
      <c r="R12" s="2"/>
      <c r="S12" s="7"/>
      <c r="T12" s="30"/>
      <c r="U12" s="2" t="s">
        <v>50</v>
      </c>
      <c r="V12" s="107"/>
      <c r="W12" s="107"/>
      <c r="X12" s="107"/>
      <c r="Y12" s="1"/>
    </row>
    <row r="13" spans="1:25" ht="22.5" customHeight="1">
      <c r="A13" s="113"/>
      <c r="B13" s="118"/>
      <c r="C13" s="119"/>
      <c r="D13" s="135"/>
      <c r="E13" s="138"/>
      <c r="F13" s="135"/>
      <c r="G13" s="135"/>
      <c r="H13" s="130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07"/>
      <c r="W13" s="107"/>
      <c r="X13" s="107"/>
      <c r="Y13" s="1"/>
    </row>
    <row r="14" spans="1:25" ht="23.25">
      <c r="A14" s="68"/>
      <c r="B14" s="121"/>
      <c r="C14" s="122"/>
      <c r="D14" s="68"/>
      <c r="E14" s="68">
        <f>V27</f>
        <v>1</v>
      </c>
      <c r="F14" s="68">
        <f>X57</f>
        <v>0</v>
      </c>
      <c r="G14" s="48">
        <f>X52</f>
        <v>58.912910000000004</v>
      </c>
      <c r="H14" s="70"/>
      <c r="I14" s="26"/>
      <c r="J14" s="35" t="s">
        <v>6</v>
      </c>
      <c r="K14" s="35"/>
      <c r="L14" s="35"/>
      <c r="M14" s="36"/>
      <c r="N14" s="123"/>
      <c r="O14" s="102"/>
      <c r="P14" s="102"/>
      <c r="Q14" s="102"/>
      <c r="R14" s="102"/>
      <c r="S14" s="31"/>
      <c r="T14" s="54"/>
      <c r="U14" s="2" t="s">
        <v>24</v>
      </c>
      <c r="V14" s="107"/>
      <c r="W14" s="107"/>
      <c r="X14" s="107"/>
      <c r="Y14" s="1"/>
    </row>
    <row r="15" spans="1:25" ht="20.25">
      <c r="A15" s="24"/>
      <c r="B15" s="105" t="s">
        <v>52</v>
      </c>
      <c r="C15" s="106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07"/>
      <c r="W15" s="107"/>
      <c r="X15" s="107"/>
      <c r="Y15" s="1"/>
    </row>
    <row r="16" spans="1:25" ht="20.25">
      <c r="A16" s="24"/>
      <c r="B16" s="105"/>
      <c r="C16" s="106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08"/>
      <c r="O16" s="109"/>
      <c r="P16" s="109"/>
      <c r="Q16" s="109"/>
      <c r="R16" s="109"/>
      <c r="S16" s="109"/>
      <c r="T16" s="57"/>
      <c r="U16" s="2"/>
      <c r="V16" s="107"/>
      <c r="W16" s="107"/>
      <c r="X16" s="107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07"/>
      <c r="W17" s="107"/>
      <c r="X17" s="107"/>
      <c r="Y17" s="1"/>
    </row>
    <row r="18" spans="1:25" ht="20.25">
      <c r="A18" s="24"/>
      <c r="B18" s="105"/>
      <c r="C18" s="106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0"/>
      <c r="O18" s="110"/>
      <c r="P18" s="110"/>
      <c r="Q18" s="110"/>
      <c r="R18" s="110"/>
      <c r="S18" s="110"/>
      <c r="T18" s="57"/>
      <c r="U18" s="2"/>
      <c r="V18" s="107"/>
      <c r="W18" s="107"/>
      <c r="X18" s="107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50" t="s">
        <v>8</v>
      </c>
      <c r="B20" s="150"/>
      <c r="C20" s="151" t="s">
        <v>9</v>
      </c>
      <c r="D20" s="150" t="s">
        <v>10</v>
      </c>
      <c r="E20" s="150"/>
      <c r="F20" s="150"/>
      <c r="G20" s="150"/>
      <c r="H20" s="150"/>
      <c r="I20" s="152"/>
      <c r="J20" s="152"/>
      <c r="K20" s="152"/>
      <c r="L20" s="152"/>
      <c r="M20" s="152"/>
      <c r="N20" s="152"/>
      <c r="O20" s="152"/>
      <c r="P20" s="150"/>
      <c r="Q20" s="153"/>
      <c r="R20" s="153"/>
      <c r="S20" s="150"/>
      <c r="T20" s="150"/>
      <c r="U20" s="150"/>
      <c r="V20" s="92" t="s">
        <v>27</v>
      </c>
      <c r="W20" s="93"/>
      <c r="X20" s="96" t="s">
        <v>11</v>
      </c>
      <c r="Y20" s="1"/>
    </row>
    <row r="21" spans="1:25" ht="15">
      <c r="A21" s="154" t="s">
        <v>12</v>
      </c>
      <c r="B21" s="154" t="s">
        <v>13</v>
      </c>
      <c r="C21" s="151"/>
      <c r="D21" s="154" t="s">
        <v>14</v>
      </c>
      <c r="E21" s="154"/>
      <c r="F21" s="154"/>
      <c r="G21" s="154"/>
      <c r="H21" s="154"/>
      <c r="I21" s="154"/>
      <c r="J21" s="154"/>
      <c r="K21" s="154"/>
      <c r="L21" s="155" t="s">
        <v>26</v>
      </c>
      <c r="M21" s="156"/>
      <c r="N21" s="156"/>
      <c r="O21" s="156"/>
      <c r="P21" s="156"/>
      <c r="Q21" s="156"/>
      <c r="R21" s="157"/>
      <c r="S21" s="156" t="s">
        <v>25</v>
      </c>
      <c r="T21" s="151"/>
      <c r="U21" s="151"/>
      <c r="V21" s="94"/>
      <c r="W21" s="95"/>
      <c r="X21" s="96"/>
      <c r="Y21" s="1"/>
    </row>
    <row r="22" spans="1:25" ht="26.25" customHeight="1">
      <c r="A22" s="154"/>
      <c r="B22" s="154"/>
      <c r="C22" s="151"/>
      <c r="D22" s="154"/>
      <c r="E22" s="154"/>
      <c r="F22" s="154"/>
      <c r="G22" s="154"/>
      <c r="H22" s="154"/>
      <c r="I22" s="154"/>
      <c r="J22" s="154"/>
      <c r="K22" s="154"/>
      <c r="L22" s="158"/>
      <c r="M22" s="159"/>
      <c r="N22" s="159"/>
      <c r="O22" s="159"/>
      <c r="P22" s="159"/>
      <c r="Q22" s="159"/>
      <c r="R22" s="160"/>
      <c r="S22" s="159"/>
      <c r="T22" s="151"/>
      <c r="U22" s="151"/>
      <c r="V22" s="104" t="s">
        <v>15</v>
      </c>
      <c r="W22" s="104"/>
      <c r="X22" s="104"/>
      <c r="Y22" s="1"/>
    </row>
    <row r="23" spans="1:25" ht="15" customHeight="1">
      <c r="A23" s="154"/>
      <c r="B23" s="154"/>
      <c r="C23" s="151"/>
      <c r="D23" s="141"/>
      <c r="E23" s="141"/>
      <c r="F23" s="141"/>
      <c r="G23" s="141"/>
      <c r="H23" s="141"/>
      <c r="I23" s="141"/>
      <c r="J23" s="142"/>
      <c r="K23" s="148"/>
      <c r="L23" s="141" t="s">
        <v>136</v>
      </c>
      <c r="M23" s="141" t="s">
        <v>137</v>
      </c>
      <c r="N23" s="142" t="s">
        <v>138</v>
      </c>
      <c r="O23" s="142" t="s">
        <v>79</v>
      </c>
      <c r="P23" s="142" t="s">
        <v>60</v>
      </c>
      <c r="Q23" s="144" t="s">
        <v>61</v>
      </c>
      <c r="R23" s="144"/>
      <c r="S23" s="161"/>
      <c r="T23" s="161"/>
      <c r="U23" s="161" t="s">
        <v>51</v>
      </c>
      <c r="V23" s="84" t="s">
        <v>16</v>
      </c>
      <c r="W23" s="80" t="s">
        <v>17</v>
      </c>
      <c r="X23" s="80" t="s">
        <v>18</v>
      </c>
      <c r="Y23" s="1"/>
    </row>
    <row r="24" spans="1:25" ht="15">
      <c r="A24" s="154"/>
      <c r="B24" s="154"/>
      <c r="C24" s="151"/>
      <c r="D24" s="143"/>
      <c r="E24" s="143"/>
      <c r="F24" s="143"/>
      <c r="G24" s="143"/>
      <c r="H24" s="143"/>
      <c r="I24" s="143"/>
      <c r="J24" s="142"/>
      <c r="K24" s="148"/>
      <c r="L24" s="143"/>
      <c r="M24" s="143"/>
      <c r="N24" s="142"/>
      <c r="O24" s="142"/>
      <c r="P24" s="142"/>
      <c r="Q24" s="142"/>
      <c r="R24" s="142"/>
      <c r="S24" s="161"/>
      <c r="T24" s="161"/>
      <c r="U24" s="161"/>
      <c r="V24" s="84"/>
      <c r="W24" s="80"/>
      <c r="X24" s="80"/>
      <c r="Y24" s="1"/>
    </row>
    <row r="25" spans="1:25" ht="89.25" customHeight="1">
      <c r="A25" s="154"/>
      <c r="B25" s="154"/>
      <c r="C25" s="151"/>
      <c r="D25" s="144"/>
      <c r="E25" s="144"/>
      <c r="F25" s="144"/>
      <c r="G25" s="144"/>
      <c r="H25" s="144"/>
      <c r="I25" s="144"/>
      <c r="J25" s="142"/>
      <c r="K25" s="148"/>
      <c r="L25" s="144"/>
      <c r="M25" s="144"/>
      <c r="N25" s="142"/>
      <c r="O25" s="142"/>
      <c r="P25" s="142"/>
      <c r="Q25" s="142"/>
      <c r="R25" s="142"/>
      <c r="S25" s="161"/>
      <c r="T25" s="161"/>
      <c r="U25" s="161"/>
      <c r="V25" s="84"/>
      <c r="W25" s="80"/>
      <c r="X25" s="80"/>
      <c r="Y25" s="1"/>
    </row>
    <row r="26" spans="1:25" thickBot="1">
      <c r="A26" s="162">
        <v>1</v>
      </c>
      <c r="B26" s="145">
        <v>2</v>
      </c>
      <c r="C26" s="145">
        <v>3</v>
      </c>
      <c r="D26" s="145"/>
      <c r="E26" s="145"/>
      <c r="F26" s="145"/>
      <c r="G26" s="145"/>
      <c r="H26" s="145"/>
      <c r="I26" s="145"/>
      <c r="J26" s="145"/>
      <c r="K26" s="145">
        <v>11</v>
      </c>
      <c r="L26" s="145">
        <v>12</v>
      </c>
      <c r="M26" s="145">
        <v>13</v>
      </c>
      <c r="N26" s="145">
        <v>17</v>
      </c>
      <c r="O26" s="145">
        <v>18</v>
      </c>
      <c r="P26" s="145">
        <v>19</v>
      </c>
      <c r="Q26" s="145">
        <v>20</v>
      </c>
      <c r="R26" s="145">
        <v>21</v>
      </c>
      <c r="S26" s="145">
        <v>22</v>
      </c>
      <c r="T26" s="145">
        <v>31</v>
      </c>
      <c r="U26" s="14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163" t="s">
        <v>19</v>
      </c>
      <c r="B27" s="164" t="s">
        <v>58</v>
      </c>
      <c r="C27" s="165"/>
      <c r="D27" s="146"/>
      <c r="E27" s="146"/>
      <c r="F27" s="146"/>
      <c r="G27" s="146"/>
      <c r="H27" s="146"/>
      <c r="I27" s="146"/>
      <c r="J27" s="146"/>
      <c r="K27" s="146">
        <f>E14</f>
        <v>1</v>
      </c>
      <c r="L27" s="146">
        <f>E14</f>
        <v>1</v>
      </c>
      <c r="M27" s="146">
        <f>E14</f>
        <v>1</v>
      </c>
      <c r="N27" s="146">
        <f>E14</f>
        <v>1</v>
      </c>
      <c r="O27" s="146">
        <f>E14</f>
        <v>1</v>
      </c>
      <c r="P27" s="146">
        <f>E14</f>
        <v>1</v>
      </c>
      <c r="Q27" s="146">
        <f>E14</f>
        <v>1</v>
      </c>
      <c r="R27" s="146">
        <f>E14</f>
        <v>1</v>
      </c>
      <c r="S27" s="146">
        <f>E14</f>
        <v>1</v>
      </c>
      <c r="T27" s="146">
        <f>E14</f>
        <v>1</v>
      </c>
      <c r="U27" s="165"/>
      <c r="V27" s="67">
        <v>1</v>
      </c>
      <c r="W27" s="25"/>
      <c r="X27" s="11"/>
      <c r="Y27" s="1"/>
    </row>
    <row r="28" spans="1:25" ht="26.25" customHeight="1" thickBot="1">
      <c r="A28" s="166" t="s">
        <v>20</v>
      </c>
      <c r="B28" s="167" t="s">
        <v>30</v>
      </c>
      <c r="C28" s="168"/>
      <c r="D28" s="147"/>
      <c r="E28" s="147"/>
      <c r="F28" s="147"/>
      <c r="G28" s="147"/>
      <c r="H28" s="147"/>
      <c r="I28" s="147"/>
      <c r="J28" s="147"/>
      <c r="K28" s="147"/>
      <c r="L28" s="147">
        <v>250</v>
      </c>
      <c r="M28" s="147">
        <v>120</v>
      </c>
      <c r="N28" s="147">
        <v>170</v>
      </c>
      <c r="O28" s="147">
        <v>200</v>
      </c>
      <c r="P28" s="147">
        <v>20</v>
      </c>
      <c r="Q28" s="147">
        <v>30</v>
      </c>
      <c r="R28" s="169"/>
      <c r="S28" s="168"/>
      <c r="T28" s="168"/>
      <c r="U28" s="168" t="s">
        <v>57</v>
      </c>
      <c r="V28" s="50" t="s">
        <v>56</v>
      </c>
      <c r="W28" s="13"/>
      <c r="X28" s="46"/>
      <c r="Y28" s="1"/>
    </row>
    <row r="29" spans="1:25" ht="21" customHeight="1">
      <c r="A29" s="170" t="s">
        <v>86</v>
      </c>
      <c r="B29" s="62" t="s">
        <v>30</v>
      </c>
      <c r="C29" s="62"/>
      <c r="D29" s="62"/>
      <c r="E29" s="62"/>
      <c r="F29" s="62"/>
      <c r="G29" s="62"/>
      <c r="H29" s="62"/>
      <c r="I29" s="62"/>
      <c r="J29" s="62"/>
      <c r="K29" s="62"/>
      <c r="L29" s="62">
        <v>125</v>
      </c>
      <c r="M29" s="62"/>
      <c r="N29" s="62"/>
      <c r="O29" s="62"/>
      <c r="P29" s="62"/>
      <c r="Q29" s="62"/>
      <c r="R29" s="62"/>
      <c r="S29" s="62"/>
      <c r="T29" s="62"/>
      <c r="U29" s="62">
        <f>SUM(C29:T29)</f>
        <v>125</v>
      </c>
      <c r="V29" s="40">
        <f>U29*V27/1000</f>
        <v>0.125</v>
      </c>
      <c r="W29" s="40">
        <v>53</v>
      </c>
      <c r="X29" s="47">
        <f>V29*W29</f>
        <v>6.625</v>
      </c>
    </row>
    <row r="30" spans="1:25" ht="20.25" customHeight="1">
      <c r="A30" s="149" t="s">
        <v>63</v>
      </c>
      <c r="B30" s="62" t="s">
        <v>30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>
        <v>3</v>
      </c>
      <c r="N30" s="62">
        <v>5</v>
      </c>
      <c r="O30" s="62"/>
      <c r="P30" s="62"/>
      <c r="Q30" s="62"/>
      <c r="R30" s="62"/>
      <c r="S30" s="62"/>
      <c r="T30" s="62"/>
      <c r="U30" s="62">
        <f t="shared" ref="U30:U52" si="0">SUM(C30:T30)</f>
        <v>8</v>
      </c>
      <c r="V30" s="40">
        <f>U30*V27/1000</f>
        <v>8.0000000000000002E-3</v>
      </c>
      <c r="W30" s="40">
        <v>700</v>
      </c>
      <c r="X30" s="47">
        <f t="shared" ref="X30:X51" si="1">V30*W30</f>
        <v>5.6000000000000005</v>
      </c>
    </row>
    <row r="31" spans="1:25" ht="21" customHeight="1">
      <c r="A31" s="149" t="s">
        <v>81</v>
      </c>
      <c r="B31" s="62" t="s">
        <v>30</v>
      </c>
      <c r="C31" s="62"/>
      <c r="D31" s="62"/>
      <c r="E31" s="62"/>
      <c r="F31" s="62"/>
      <c r="G31" s="62"/>
      <c r="H31" s="62"/>
      <c r="I31" s="62"/>
      <c r="J31" s="62"/>
      <c r="K31" s="62"/>
      <c r="L31" s="62">
        <v>2</v>
      </c>
      <c r="M31" s="62"/>
      <c r="N31" s="62"/>
      <c r="O31" s="62"/>
      <c r="P31" s="62"/>
      <c r="Q31" s="62"/>
      <c r="R31" s="62"/>
      <c r="S31" s="62"/>
      <c r="T31" s="62"/>
      <c r="U31" s="62">
        <f t="shared" si="0"/>
        <v>2</v>
      </c>
      <c r="V31" s="40">
        <f>U31*V27/1000</f>
        <v>2E-3</v>
      </c>
      <c r="W31" s="40">
        <v>115</v>
      </c>
      <c r="X31" s="47">
        <f t="shared" si="1"/>
        <v>0.23</v>
      </c>
    </row>
    <row r="32" spans="1:25" ht="21.75" customHeight="1">
      <c r="A32" s="149" t="s">
        <v>67</v>
      </c>
      <c r="B32" s="62" t="s">
        <v>30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>
        <v>10</v>
      </c>
      <c r="P32" s="62"/>
      <c r="Q32" s="62"/>
      <c r="R32" s="62"/>
      <c r="S32" s="62"/>
      <c r="T32" s="62"/>
      <c r="U32" s="62">
        <f t="shared" si="0"/>
        <v>10</v>
      </c>
      <c r="V32" s="40">
        <f>U32*V27/1000</f>
        <v>0.01</v>
      </c>
      <c r="W32" s="40">
        <v>72</v>
      </c>
      <c r="X32" s="47">
        <f t="shared" si="1"/>
        <v>0.72</v>
      </c>
    </row>
    <row r="33" spans="1:24" ht="21.75" customHeight="1">
      <c r="A33" s="149" t="s">
        <v>71</v>
      </c>
      <c r="B33" s="62" t="s">
        <v>30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>
        <v>20</v>
      </c>
      <c r="Q33" s="64"/>
      <c r="R33" s="64"/>
      <c r="S33" s="64"/>
      <c r="T33" s="64">
        <f>PRODUCT(T32*U27/1000)</f>
        <v>0</v>
      </c>
      <c r="U33" s="62">
        <f t="shared" si="0"/>
        <v>20</v>
      </c>
      <c r="V33" s="40">
        <f>U33*V27/1000</f>
        <v>0.02</v>
      </c>
      <c r="W33" s="41">
        <v>88</v>
      </c>
      <c r="X33" s="47">
        <f t="shared" si="1"/>
        <v>1.76</v>
      </c>
    </row>
    <row r="34" spans="1:24" ht="21" customHeight="1">
      <c r="A34" s="149" t="s">
        <v>72</v>
      </c>
      <c r="B34" s="62" t="s">
        <v>30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>
        <v>30</v>
      </c>
      <c r="R34" s="62"/>
      <c r="S34" s="62"/>
      <c r="T34" s="62"/>
      <c r="U34" s="62">
        <f t="shared" si="0"/>
        <v>30</v>
      </c>
      <c r="V34" s="40">
        <f>U34*V27/1000</f>
        <v>0.03</v>
      </c>
      <c r="W34" s="40">
        <v>65</v>
      </c>
      <c r="X34" s="47">
        <f t="shared" si="1"/>
        <v>1.95</v>
      </c>
    </row>
    <row r="35" spans="1:24" ht="26.25" customHeight="1">
      <c r="A35" s="149" t="s">
        <v>90</v>
      </c>
      <c r="B35" s="62" t="s">
        <v>30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>
        <v>80</v>
      </c>
      <c r="N35" s="62"/>
      <c r="O35" s="62"/>
      <c r="P35" s="62"/>
      <c r="Q35" s="62"/>
      <c r="R35" s="62"/>
      <c r="S35" s="62"/>
      <c r="T35" s="62"/>
      <c r="U35" s="62">
        <f t="shared" si="0"/>
        <v>80</v>
      </c>
      <c r="V35" s="40">
        <f>U35*V27/1000</f>
        <v>0.08</v>
      </c>
      <c r="W35" s="40">
        <v>45</v>
      </c>
      <c r="X35" s="47">
        <f t="shared" si="1"/>
        <v>3.6</v>
      </c>
    </row>
    <row r="36" spans="1:24" ht="26.25" customHeight="1">
      <c r="A36" s="149" t="s">
        <v>65</v>
      </c>
      <c r="B36" s="62" t="s">
        <v>30</v>
      </c>
      <c r="C36" s="62"/>
      <c r="D36" s="62"/>
      <c r="E36" s="62"/>
      <c r="F36" s="62"/>
      <c r="G36" s="62"/>
      <c r="H36" s="62"/>
      <c r="I36" s="62"/>
      <c r="J36" s="62"/>
      <c r="K36" s="62"/>
      <c r="L36" s="62">
        <v>13</v>
      </c>
      <c r="M36" s="62"/>
      <c r="N36" s="62"/>
      <c r="O36" s="62"/>
      <c r="P36" s="62"/>
      <c r="Q36" s="62"/>
      <c r="R36" s="62"/>
      <c r="S36" s="62"/>
      <c r="T36" s="62"/>
      <c r="U36" s="62">
        <f t="shared" si="0"/>
        <v>13</v>
      </c>
      <c r="V36" s="40">
        <f>U36*V27/1000</f>
        <v>1.2999999999999999E-2</v>
      </c>
      <c r="W36" s="40">
        <v>55</v>
      </c>
      <c r="X36" s="47">
        <f t="shared" si="1"/>
        <v>0.71499999999999997</v>
      </c>
    </row>
    <row r="37" spans="1:24" ht="26.25" customHeight="1">
      <c r="A37" s="149" t="s">
        <v>62</v>
      </c>
      <c r="B37" s="62" t="s">
        <v>30</v>
      </c>
      <c r="C37" s="62"/>
      <c r="D37" s="62"/>
      <c r="E37" s="62"/>
      <c r="F37" s="62"/>
      <c r="G37" s="62"/>
      <c r="H37" s="62"/>
      <c r="I37" s="62"/>
      <c r="J37" s="62"/>
      <c r="K37" s="62"/>
      <c r="L37" s="62">
        <v>10</v>
      </c>
      <c r="M37" s="62"/>
      <c r="N37" s="62"/>
      <c r="O37" s="62"/>
      <c r="P37" s="62"/>
      <c r="Q37" s="62"/>
      <c r="R37" s="62"/>
      <c r="S37" s="62"/>
      <c r="T37" s="62"/>
      <c r="U37" s="62">
        <f t="shared" si="0"/>
        <v>10</v>
      </c>
      <c r="V37" s="40">
        <f>U37*V27/1000</f>
        <v>0.01</v>
      </c>
      <c r="W37" s="40">
        <v>70</v>
      </c>
      <c r="X37" s="47">
        <f t="shared" si="1"/>
        <v>0.70000000000000007</v>
      </c>
    </row>
    <row r="38" spans="1:24" ht="26.25" customHeight="1">
      <c r="A38" s="149" t="s">
        <v>66</v>
      </c>
      <c r="B38" s="62" t="s">
        <v>30</v>
      </c>
      <c r="C38" s="62"/>
      <c r="D38" s="62"/>
      <c r="E38" s="62"/>
      <c r="F38" s="62"/>
      <c r="G38" s="62"/>
      <c r="H38" s="62"/>
      <c r="I38" s="62"/>
      <c r="J38" s="62"/>
      <c r="K38" s="62"/>
      <c r="L38" s="62">
        <v>12</v>
      </c>
      <c r="M38" s="62">
        <v>11</v>
      </c>
      <c r="N38" s="62"/>
      <c r="O38" s="62"/>
      <c r="P38" s="62"/>
      <c r="Q38" s="62"/>
      <c r="R38" s="62"/>
      <c r="S38" s="62"/>
      <c r="T38" s="62"/>
      <c r="U38" s="62">
        <f t="shared" si="0"/>
        <v>23</v>
      </c>
      <c r="V38" s="40">
        <f>U38*V27/1000</f>
        <v>2.3E-2</v>
      </c>
      <c r="W38" s="40">
        <v>41</v>
      </c>
      <c r="X38" s="47">
        <f t="shared" si="1"/>
        <v>0.94299999999999995</v>
      </c>
    </row>
    <row r="39" spans="1:24" ht="26.25" customHeight="1">
      <c r="A39" s="149" t="s">
        <v>139</v>
      </c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>
        <v>54</v>
      </c>
      <c r="N39" s="62"/>
      <c r="O39" s="62"/>
      <c r="P39" s="62"/>
      <c r="Q39" s="62"/>
      <c r="R39" s="62"/>
      <c r="S39" s="62"/>
      <c r="T39" s="62"/>
      <c r="U39" s="62">
        <f t="shared" si="0"/>
        <v>54</v>
      </c>
      <c r="V39" s="40">
        <f>U39*V27/1000</f>
        <v>5.3999999999999999E-2</v>
      </c>
      <c r="W39" s="40">
        <v>540</v>
      </c>
      <c r="X39" s="47">
        <f t="shared" si="1"/>
        <v>29.16</v>
      </c>
    </row>
    <row r="40" spans="1:24" ht="26.25" customHeight="1">
      <c r="A40" s="149" t="s">
        <v>75</v>
      </c>
      <c r="B40" s="62" t="s">
        <v>30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>
        <v>5.33</v>
      </c>
      <c r="N40" s="62"/>
      <c r="O40" s="62"/>
      <c r="P40" s="62"/>
      <c r="Q40" s="62"/>
      <c r="R40" s="62"/>
      <c r="S40" s="62"/>
      <c r="T40" s="62"/>
      <c r="U40" s="62">
        <f t="shared" si="0"/>
        <v>5.33</v>
      </c>
      <c r="V40" s="40">
        <f>U40*V27/1000</f>
        <v>5.3299999999999997E-3</v>
      </c>
      <c r="W40" s="40">
        <v>112</v>
      </c>
      <c r="X40" s="47">
        <f t="shared" si="1"/>
        <v>0.59695999999999994</v>
      </c>
    </row>
    <row r="41" spans="1:24" ht="26.25" customHeight="1">
      <c r="A41" s="51" t="s">
        <v>91</v>
      </c>
      <c r="B41" s="40" t="s">
        <v>58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>
        <v>0.1</v>
      </c>
      <c r="N41" s="40"/>
      <c r="O41" s="40"/>
      <c r="P41" s="40"/>
      <c r="Q41" s="40"/>
      <c r="R41" s="40"/>
      <c r="S41" s="40"/>
      <c r="T41" s="40"/>
      <c r="U41" s="40">
        <f t="shared" si="0"/>
        <v>0.1</v>
      </c>
      <c r="V41" s="40">
        <f>U41*V27</f>
        <v>0.1</v>
      </c>
      <c r="W41" s="40">
        <v>8.6999999999999993</v>
      </c>
      <c r="X41" s="47">
        <f t="shared" si="1"/>
        <v>0.87</v>
      </c>
    </row>
    <row r="42" spans="1:24" ht="26.25" customHeight="1">
      <c r="A42" s="51" t="s">
        <v>105</v>
      </c>
      <c r="B42" s="40" t="s">
        <v>30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>
        <v>3.33</v>
      </c>
      <c r="N42" s="40"/>
      <c r="O42" s="40"/>
      <c r="P42" s="40"/>
      <c r="Q42" s="40"/>
      <c r="R42" s="40"/>
      <c r="S42" s="40"/>
      <c r="T42" s="40"/>
      <c r="U42" s="40">
        <f t="shared" si="0"/>
        <v>3.33</v>
      </c>
      <c r="V42" s="40">
        <f>U42*V27/1000</f>
        <v>3.3300000000000001E-3</v>
      </c>
      <c r="W42" s="40">
        <v>250</v>
      </c>
      <c r="X42" s="47">
        <f t="shared" si="1"/>
        <v>0.83250000000000002</v>
      </c>
    </row>
    <row r="43" spans="1:24" ht="24" customHeight="1">
      <c r="A43" s="79" t="s">
        <v>64</v>
      </c>
      <c r="B43" s="40" t="s">
        <v>30</v>
      </c>
      <c r="C43" s="61"/>
      <c r="D43" s="62"/>
      <c r="E43" s="62"/>
      <c r="F43" s="62"/>
      <c r="G43" s="62"/>
      <c r="H43" s="62"/>
      <c r="I43" s="62"/>
      <c r="J43" s="62"/>
      <c r="K43" s="62"/>
      <c r="L43" s="62"/>
      <c r="M43" s="62">
        <v>1</v>
      </c>
      <c r="N43" s="62"/>
      <c r="O43" s="62"/>
      <c r="P43" s="62"/>
      <c r="Q43" s="62"/>
      <c r="R43" s="62"/>
      <c r="S43" s="62"/>
      <c r="T43" s="62"/>
      <c r="U43" s="40">
        <f t="shared" si="0"/>
        <v>1</v>
      </c>
      <c r="V43" s="40">
        <f>U43*V27/1000</f>
        <v>1E-3</v>
      </c>
      <c r="W43" s="62">
        <v>40</v>
      </c>
      <c r="X43" s="47">
        <f t="shared" si="1"/>
        <v>0.04</v>
      </c>
    </row>
    <row r="44" spans="1:24" ht="24" customHeight="1">
      <c r="A44" s="79" t="s">
        <v>68</v>
      </c>
      <c r="B44" s="40" t="s">
        <v>30</v>
      </c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>
        <v>1.33</v>
      </c>
      <c r="N44" s="62"/>
      <c r="O44" s="62"/>
      <c r="P44" s="62"/>
      <c r="Q44" s="62"/>
      <c r="R44" s="62"/>
      <c r="S44" s="62"/>
      <c r="T44" s="62"/>
      <c r="U44" s="40">
        <f t="shared" si="0"/>
        <v>1.33</v>
      </c>
      <c r="V44" s="40">
        <f>U44*V27/1000</f>
        <v>1.33E-3</v>
      </c>
      <c r="W44" s="62">
        <v>265</v>
      </c>
      <c r="X44" s="47">
        <f t="shared" si="1"/>
        <v>0.35244999999999999</v>
      </c>
    </row>
    <row r="45" spans="1:24" ht="24" customHeight="1">
      <c r="A45" s="79" t="s">
        <v>77</v>
      </c>
      <c r="B45" s="40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>
        <v>1</v>
      </c>
      <c r="N45" s="62"/>
      <c r="O45" s="62"/>
      <c r="P45" s="62"/>
      <c r="Q45" s="62"/>
      <c r="R45" s="62"/>
      <c r="S45" s="62"/>
      <c r="T45" s="62"/>
      <c r="U45" s="40">
        <f t="shared" si="0"/>
        <v>1</v>
      </c>
      <c r="V45" s="40">
        <f>U45*V27/1000</f>
        <v>1E-3</v>
      </c>
      <c r="W45" s="62">
        <v>12</v>
      </c>
      <c r="X45" s="47">
        <f t="shared" si="1"/>
        <v>1.2E-2</v>
      </c>
    </row>
    <row r="46" spans="1:24" ht="24" customHeight="1">
      <c r="A46" s="79" t="s">
        <v>94</v>
      </c>
      <c r="B46" s="40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>
        <v>78</v>
      </c>
      <c r="O46" s="62"/>
      <c r="P46" s="62"/>
      <c r="Q46" s="62"/>
      <c r="R46" s="62"/>
      <c r="S46" s="62"/>
      <c r="T46" s="62"/>
      <c r="U46" s="40">
        <f t="shared" si="0"/>
        <v>78</v>
      </c>
      <c r="V46" s="40">
        <f>U46*V27/1000</f>
        <v>7.8E-2</v>
      </c>
      <c r="W46" s="62">
        <v>49</v>
      </c>
      <c r="X46" s="47">
        <f t="shared" si="1"/>
        <v>3.8220000000000001</v>
      </c>
    </row>
    <row r="47" spans="1:24" ht="24" customHeight="1">
      <c r="A47" s="79" t="s">
        <v>69</v>
      </c>
      <c r="B47" s="40" t="s">
        <v>30</v>
      </c>
      <c r="C47" s="6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>
        <v>0.4</v>
      </c>
      <c r="P47" s="62"/>
      <c r="Q47" s="62"/>
      <c r="R47" s="62"/>
      <c r="S47" s="62"/>
      <c r="T47" s="62"/>
      <c r="U47" s="40">
        <f t="shared" si="0"/>
        <v>0.4</v>
      </c>
      <c r="V47" s="40">
        <f>U47*V27/1000</f>
        <v>4.0000000000000002E-4</v>
      </c>
      <c r="W47" s="62">
        <v>960</v>
      </c>
      <c r="X47" s="47">
        <f t="shared" si="1"/>
        <v>0.38400000000000001</v>
      </c>
    </row>
    <row r="48" spans="1:24" ht="24" customHeight="1">
      <c r="A48" s="65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0"/>
        <v>0</v>
      </c>
      <c r="V48" s="40">
        <f>U48*V27/1000</f>
        <v>0</v>
      </c>
      <c r="W48" s="62"/>
      <c r="X48" s="47">
        <f t="shared" si="1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0"/>
        <v>0</v>
      </c>
      <c r="V49" s="40">
        <f>U49*V27/1000</f>
        <v>0</v>
      </c>
      <c r="W49" s="62"/>
      <c r="X49" s="47">
        <f t="shared" si="1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0"/>
        <v>0</v>
      </c>
      <c r="V50" s="40">
        <f>U50*V27/1000</f>
        <v>0</v>
      </c>
      <c r="W50" s="62"/>
      <c r="X50" s="47">
        <f t="shared" si="1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0"/>
        <v>0</v>
      </c>
      <c r="V51" s="40">
        <f>U51*V27/1000</f>
        <v>0</v>
      </c>
      <c r="W51" s="62"/>
      <c r="X51" s="47">
        <f t="shared" si="1"/>
        <v>0</v>
      </c>
    </row>
    <row r="52" spans="1:24" ht="21" customHeight="1">
      <c r="A52" s="66"/>
      <c r="B52" s="40" t="s">
        <v>30</v>
      </c>
      <c r="C52" s="63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>
        <f>PRODUCT(T43*T27/1000)</f>
        <v>0</v>
      </c>
      <c r="U52" s="40">
        <f t="shared" si="0"/>
        <v>0</v>
      </c>
      <c r="V52" s="40">
        <f>U52*V27/1000</f>
        <v>0</v>
      </c>
      <c r="W52" s="64"/>
      <c r="X52" s="47">
        <f>SUM(X29:X50)</f>
        <v>58.912910000000004</v>
      </c>
    </row>
    <row r="54" spans="1:24" s="43" customFormat="1">
      <c r="A54" s="42" t="s">
        <v>31</v>
      </c>
      <c r="B54" s="42"/>
      <c r="C54" s="42"/>
      <c r="D54" s="42"/>
      <c r="E54" s="42"/>
      <c r="F54" s="42"/>
      <c r="G54" s="42"/>
      <c r="H54" s="42" t="s">
        <v>28</v>
      </c>
      <c r="I54" s="42"/>
      <c r="J54" s="42" t="s">
        <v>35</v>
      </c>
      <c r="K54" s="42"/>
      <c r="L54" s="42"/>
      <c r="M54" s="42"/>
      <c r="N54" s="42"/>
      <c r="O54" s="42" t="s">
        <v>36</v>
      </c>
      <c r="P54" s="42"/>
      <c r="Q54" s="42"/>
      <c r="R54" s="42" t="s">
        <v>37</v>
      </c>
      <c r="S54" s="42"/>
      <c r="T54" s="42"/>
      <c r="V54" s="42"/>
    </row>
    <row r="55" spans="1:24">
      <c r="A55" s="16" t="s">
        <v>39</v>
      </c>
      <c r="B55" s="16"/>
      <c r="C55" s="16" t="s">
        <v>34</v>
      </c>
      <c r="D55" s="16"/>
      <c r="E55" s="16"/>
      <c r="F55" s="16"/>
      <c r="G55" s="16"/>
      <c r="H55" s="16" t="s">
        <v>39</v>
      </c>
      <c r="I55" s="16"/>
      <c r="J55" s="16"/>
      <c r="K55" s="16"/>
      <c r="L55" s="16" t="s">
        <v>34</v>
      </c>
      <c r="M55" s="16"/>
      <c r="N55" s="16"/>
      <c r="O55" s="16"/>
      <c r="P55" s="16"/>
      <c r="Q55" s="16"/>
      <c r="R55" s="16" t="s">
        <v>38</v>
      </c>
      <c r="S55" s="16"/>
      <c r="T55" s="16"/>
    </row>
    <row r="56" spans="1:24" s="43" customFormat="1">
      <c r="A56" s="42" t="s">
        <v>32</v>
      </c>
      <c r="B56" s="42"/>
      <c r="C56" s="42"/>
      <c r="D56" s="42"/>
      <c r="E56" s="42"/>
      <c r="F56" s="42"/>
      <c r="G56" s="42"/>
      <c r="H56" s="42" t="s">
        <v>29</v>
      </c>
      <c r="I56" s="42"/>
      <c r="J56" s="42" t="s">
        <v>35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V56" s="42"/>
    </row>
    <row r="57" spans="1:24">
      <c r="A57" s="16" t="s">
        <v>33</v>
      </c>
      <c r="B57" s="16"/>
      <c r="C57" s="16" t="s">
        <v>34</v>
      </c>
      <c r="D57" s="16"/>
      <c r="E57" s="16"/>
      <c r="F57" s="16"/>
      <c r="G57" s="16"/>
      <c r="H57" s="16" t="s">
        <v>33</v>
      </c>
      <c r="I57" s="16"/>
      <c r="J57" s="16"/>
      <c r="K57" s="16"/>
      <c r="L57" s="16" t="s">
        <v>34</v>
      </c>
      <c r="M57" s="16"/>
      <c r="N57" s="16"/>
      <c r="O57" s="16"/>
      <c r="P57" s="16"/>
      <c r="Q57" s="16"/>
      <c r="R57" s="16"/>
      <c r="S57" s="16"/>
      <c r="T57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4"/>
  <sheetViews>
    <sheetView showZeros="0" view="pageBreakPreview" topLeftCell="A10" zoomScale="50" zoomScaleSheetLayoutView="50" workbookViewId="0">
      <selection activeCell="S47" sqref="S46:S47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24"/>
      <c r="D5" s="124"/>
      <c r="E5" s="124"/>
      <c r="F5" s="124"/>
      <c r="G5" s="12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25" t="s">
        <v>3</v>
      </c>
      <c r="D6" s="125"/>
      <c r="E6" s="125"/>
      <c r="F6" s="125"/>
      <c r="G6" s="125"/>
      <c r="H6" s="2"/>
      <c r="I6" s="2"/>
      <c r="J6" s="2"/>
      <c r="K6" s="2"/>
      <c r="L6" s="126" t="s">
        <v>48</v>
      </c>
      <c r="M6" s="126"/>
      <c r="N6" s="126"/>
      <c r="O6" s="126"/>
      <c r="P6" s="126"/>
      <c r="Q6" s="126"/>
      <c r="R6" s="126"/>
      <c r="S6" s="126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27" t="s">
        <v>40</v>
      </c>
      <c r="B9" s="128"/>
      <c r="C9" s="129"/>
      <c r="D9" s="133" t="s">
        <v>43</v>
      </c>
      <c r="E9" s="136" t="s">
        <v>44</v>
      </c>
      <c r="F9" s="133" t="s">
        <v>45</v>
      </c>
      <c r="G9" s="133" t="s">
        <v>46</v>
      </c>
      <c r="H9" s="127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7" t="s">
        <v>5</v>
      </c>
      <c r="W9" s="97"/>
      <c r="X9" s="97"/>
      <c r="Y9" s="1"/>
    </row>
    <row r="10" spans="1:25" ht="15">
      <c r="A10" s="130"/>
      <c r="B10" s="131"/>
      <c r="C10" s="132"/>
      <c r="D10" s="134"/>
      <c r="E10" s="137"/>
      <c r="F10" s="134"/>
      <c r="G10" s="134"/>
      <c r="H10" s="139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07" t="s">
        <v>21</v>
      </c>
      <c r="W10" s="107"/>
      <c r="X10" s="107"/>
      <c r="Y10" s="1"/>
    </row>
    <row r="11" spans="1:25" ht="15" customHeight="1">
      <c r="A11" s="111" t="s">
        <v>41</v>
      </c>
      <c r="B11" s="114" t="s">
        <v>42</v>
      </c>
      <c r="C11" s="115"/>
      <c r="D11" s="134"/>
      <c r="E11" s="137"/>
      <c r="F11" s="134"/>
      <c r="G11" s="134"/>
      <c r="H11" s="139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07"/>
      <c r="W11" s="107"/>
      <c r="X11" s="107"/>
      <c r="Y11" s="1"/>
    </row>
    <row r="12" spans="1:25" ht="27.75" customHeight="1">
      <c r="A12" s="112"/>
      <c r="B12" s="116"/>
      <c r="C12" s="117"/>
      <c r="D12" s="134"/>
      <c r="E12" s="137"/>
      <c r="F12" s="134"/>
      <c r="G12" s="134"/>
      <c r="H12" s="139"/>
      <c r="I12" s="33"/>
      <c r="J12" s="34"/>
      <c r="K12" s="120" t="s">
        <v>59</v>
      </c>
      <c r="L12" s="120"/>
      <c r="M12" s="120"/>
      <c r="N12" s="120"/>
      <c r="O12" s="120"/>
      <c r="P12" s="120"/>
      <c r="Q12" s="2"/>
      <c r="R12" s="2"/>
      <c r="S12" s="7"/>
      <c r="T12" s="30"/>
      <c r="U12" s="2" t="s">
        <v>50</v>
      </c>
      <c r="V12" s="107"/>
      <c r="W12" s="107"/>
      <c r="X12" s="107"/>
      <c r="Y12" s="1"/>
    </row>
    <row r="13" spans="1:25" ht="22.5" customHeight="1">
      <c r="A13" s="113"/>
      <c r="B13" s="118"/>
      <c r="C13" s="119"/>
      <c r="D13" s="135"/>
      <c r="E13" s="138"/>
      <c r="F13" s="135"/>
      <c r="G13" s="135"/>
      <c r="H13" s="130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07"/>
      <c r="W13" s="107"/>
      <c r="X13" s="107"/>
      <c r="Y13" s="1"/>
    </row>
    <row r="14" spans="1:25" ht="23.25">
      <c r="A14" s="68"/>
      <c r="B14" s="121"/>
      <c r="C14" s="122"/>
      <c r="D14" s="68"/>
      <c r="E14" s="68">
        <f>V27</f>
        <v>1</v>
      </c>
      <c r="F14" s="68">
        <f>X54</f>
        <v>0</v>
      </c>
      <c r="G14" s="48"/>
      <c r="H14" s="70"/>
      <c r="I14" s="26"/>
      <c r="J14" s="35" t="s">
        <v>6</v>
      </c>
      <c r="K14" s="35"/>
      <c r="L14" s="35"/>
      <c r="M14" s="36"/>
      <c r="N14" s="123"/>
      <c r="O14" s="102"/>
      <c r="P14" s="102"/>
      <c r="Q14" s="102"/>
      <c r="R14" s="102"/>
      <c r="S14" s="31"/>
      <c r="T14" s="54"/>
      <c r="U14" s="2" t="s">
        <v>24</v>
      </c>
      <c r="V14" s="107"/>
      <c r="W14" s="107"/>
      <c r="X14" s="107"/>
      <c r="Y14" s="1"/>
    </row>
    <row r="15" spans="1:25" ht="20.25">
      <c r="A15" s="24"/>
      <c r="B15" s="105" t="s">
        <v>52</v>
      </c>
      <c r="C15" s="106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07"/>
      <c r="W15" s="107"/>
      <c r="X15" s="107"/>
      <c r="Y15" s="1"/>
    </row>
    <row r="16" spans="1:25" ht="20.25">
      <c r="A16" s="24"/>
      <c r="B16" s="105"/>
      <c r="C16" s="106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08"/>
      <c r="O16" s="109"/>
      <c r="P16" s="109"/>
      <c r="Q16" s="109"/>
      <c r="R16" s="109"/>
      <c r="S16" s="109"/>
      <c r="T16" s="57"/>
      <c r="U16" s="2"/>
      <c r="V16" s="107"/>
      <c r="W16" s="107"/>
      <c r="X16" s="107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07"/>
      <c r="W17" s="107"/>
      <c r="X17" s="107"/>
      <c r="Y17" s="1"/>
    </row>
    <row r="18" spans="1:25" ht="20.25">
      <c r="A18" s="24"/>
      <c r="B18" s="105"/>
      <c r="C18" s="106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0"/>
      <c r="O18" s="110"/>
      <c r="P18" s="110"/>
      <c r="Q18" s="110"/>
      <c r="R18" s="110"/>
      <c r="S18" s="110"/>
      <c r="T18" s="57"/>
      <c r="U18" s="2"/>
      <c r="V18" s="107"/>
      <c r="W18" s="107"/>
      <c r="X18" s="107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88" t="s">
        <v>8</v>
      </c>
      <c r="B20" s="88"/>
      <c r="C20" s="89" t="s">
        <v>9</v>
      </c>
      <c r="D20" s="88" t="s">
        <v>10</v>
      </c>
      <c r="E20" s="88"/>
      <c r="F20" s="88"/>
      <c r="G20" s="88"/>
      <c r="H20" s="88"/>
      <c r="I20" s="90"/>
      <c r="J20" s="90"/>
      <c r="K20" s="90"/>
      <c r="L20" s="90"/>
      <c r="M20" s="90"/>
      <c r="N20" s="90"/>
      <c r="O20" s="90"/>
      <c r="P20" s="88"/>
      <c r="Q20" s="91"/>
      <c r="R20" s="91"/>
      <c r="S20" s="88"/>
      <c r="T20" s="88"/>
      <c r="U20" s="88"/>
      <c r="V20" s="92" t="s">
        <v>27</v>
      </c>
      <c r="W20" s="93"/>
      <c r="X20" s="96" t="s">
        <v>11</v>
      </c>
      <c r="Y20" s="1"/>
    </row>
    <row r="21" spans="1:25" ht="15">
      <c r="A21" s="97" t="s">
        <v>12</v>
      </c>
      <c r="B21" s="97" t="s">
        <v>13</v>
      </c>
      <c r="C21" s="89"/>
      <c r="D21" s="97" t="s">
        <v>14</v>
      </c>
      <c r="E21" s="97"/>
      <c r="F21" s="97"/>
      <c r="G21" s="97"/>
      <c r="H21" s="97"/>
      <c r="I21" s="97"/>
      <c r="J21" s="97"/>
      <c r="K21" s="97"/>
      <c r="L21" s="98" t="s">
        <v>26</v>
      </c>
      <c r="M21" s="99"/>
      <c r="N21" s="99"/>
      <c r="O21" s="99"/>
      <c r="P21" s="99"/>
      <c r="Q21" s="99"/>
      <c r="R21" s="100"/>
      <c r="S21" s="99" t="s">
        <v>25</v>
      </c>
      <c r="T21" s="89"/>
      <c r="U21" s="89"/>
      <c r="V21" s="94"/>
      <c r="W21" s="95"/>
      <c r="X21" s="96"/>
      <c r="Y21" s="1"/>
    </row>
    <row r="22" spans="1:25" ht="26.25" customHeight="1">
      <c r="A22" s="97"/>
      <c r="B22" s="97"/>
      <c r="C22" s="89"/>
      <c r="D22" s="97"/>
      <c r="E22" s="97"/>
      <c r="F22" s="97"/>
      <c r="G22" s="97"/>
      <c r="H22" s="97"/>
      <c r="I22" s="97"/>
      <c r="J22" s="97"/>
      <c r="K22" s="97"/>
      <c r="L22" s="101"/>
      <c r="M22" s="102"/>
      <c r="N22" s="102"/>
      <c r="O22" s="102"/>
      <c r="P22" s="102"/>
      <c r="Q22" s="102"/>
      <c r="R22" s="103"/>
      <c r="S22" s="102"/>
      <c r="T22" s="89"/>
      <c r="U22" s="89"/>
      <c r="V22" s="104" t="s">
        <v>15</v>
      </c>
      <c r="W22" s="104"/>
      <c r="X22" s="104"/>
      <c r="Y22" s="1"/>
    </row>
    <row r="23" spans="1:25" ht="15" customHeight="1">
      <c r="A23" s="97"/>
      <c r="B23" s="97"/>
      <c r="C23" s="89"/>
      <c r="D23" s="141"/>
      <c r="E23" s="141"/>
      <c r="F23" s="141"/>
      <c r="G23" s="141"/>
      <c r="H23" s="141"/>
      <c r="I23" s="141"/>
      <c r="J23" s="142"/>
      <c r="K23" s="142"/>
      <c r="L23" s="85"/>
      <c r="M23" s="85" t="s">
        <v>131</v>
      </c>
      <c r="N23" s="82" t="s">
        <v>132</v>
      </c>
      <c r="O23" s="82" t="s">
        <v>133</v>
      </c>
      <c r="P23" s="82" t="s">
        <v>60</v>
      </c>
      <c r="Q23" s="81" t="s">
        <v>61</v>
      </c>
      <c r="R23" s="81"/>
      <c r="S23" s="83"/>
      <c r="T23" s="83"/>
      <c r="U23" s="83" t="s">
        <v>51</v>
      </c>
      <c r="V23" s="84" t="s">
        <v>16</v>
      </c>
      <c r="W23" s="80" t="s">
        <v>17</v>
      </c>
      <c r="X23" s="80" t="s">
        <v>18</v>
      </c>
      <c r="Y23" s="1"/>
    </row>
    <row r="24" spans="1:25" ht="15">
      <c r="A24" s="97"/>
      <c r="B24" s="97"/>
      <c r="C24" s="89"/>
      <c r="D24" s="143"/>
      <c r="E24" s="143"/>
      <c r="F24" s="143"/>
      <c r="G24" s="143"/>
      <c r="H24" s="143"/>
      <c r="I24" s="143"/>
      <c r="J24" s="142"/>
      <c r="K24" s="142"/>
      <c r="L24" s="86"/>
      <c r="M24" s="86"/>
      <c r="N24" s="82"/>
      <c r="O24" s="82"/>
      <c r="P24" s="82"/>
      <c r="Q24" s="82"/>
      <c r="R24" s="82"/>
      <c r="S24" s="83"/>
      <c r="T24" s="83"/>
      <c r="U24" s="83"/>
      <c r="V24" s="84"/>
      <c r="W24" s="80"/>
      <c r="X24" s="80"/>
      <c r="Y24" s="1"/>
    </row>
    <row r="25" spans="1:25" ht="89.25" customHeight="1">
      <c r="A25" s="97"/>
      <c r="B25" s="97"/>
      <c r="C25" s="89"/>
      <c r="D25" s="144"/>
      <c r="E25" s="144"/>
      <c r="F25" s="144"/>
      <c r="G25" s="144"/>
      <c r="H25" s="144"/>
      <c r="I25" s="144"/>
      <c r="J25" s="142"/>
      <c r="K25" s="142"/>
      <c r="L25" s="81"/>
      <c r="M25" s="81"/>
      <c r="N25" s="82"/>
      <c r="O25" s="82"/>
      <c r="P25" s="82"/>
      <c r="Q25" s="82"/>
      <c r="R25" s="82"/>
      <c r="S25" s="83"/>
      <c r="T25" s="83"/>
      <c r="U25" s="83"/>
      <c r="V25" s="84"/>
      <c r="W25" s="80"/>
      <c r="X25" s="80"/>
      <c r="Y25" s="1"/>
    </row>
    <row r="26" spans="1:25" thickBot="1">
      <c r="A26" s="8">
        <v>1</v>
      </c>
      <c r="B26" s="9">
        <v>2</v>
      </c>
      <c r="C26" s="9">
        <v>3</v>
      </c>
      <c r="D26" s="145"/>
      <c r="E26" s="145"/>
      <c r="F26" s="145"/>
      <c r="G26" s="145"/>
      <c r="H26" s="145"/>
      <c r="I26" s="145"/>
      <c r="J26" s="145"/>
      <c r="K26" s="145"/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46"/>
      <c r="E27" s="146"/>
      <c r="F27" s="146"/>
      <c r="G27" s="146"/>
      <c r="H27" s="146"/>
      <c r="I27" s="146"/>
      <c r="J27" s="146"/>
      <c r="K27" s="146"/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47"/>
      <c r="E28" s="147"/>
      <c r="F28" s="147"/>
      <c r="G28" s="147"/>
      <c r="H28" s="147"/>
      <c r="I28" s="147"/>
      <c r="J28" s="147"/>
      <c r="K28" s="147"/>
      <c r="L28" s="19"/>
      <c r="M28" s="19">
        <v>250</v>
      </c>
      <c r="N28" s="19">
        <v>200</v>
      </c>
      <c r="O28" s="19">
        <v>200</v>
      </c>
      <c r="P28" s="19">
        <v>20</v>
      </c>
      <c r="Q28" s="19">
        <v>30</v>
      </c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1" t="s">
        <v>63</v>
      </c>
      <c r="B29" s="40" t="s">
        <v>30</v>
      </c>
      <c r="C29" s="41"/>
      <c r="D29" s="64"/>
      <c r="E29" s="64"/>
      <c r="F29" s="64"/>
      <c r="G29" s="64"/>
      <c r="H29" s="64"/>
      <c r="I29" s="64"/>
      <c r="J29" s="64"/>
      <c r="K29" s="64"/>
      <c r="L29" s="41"/>
      <c r="M29" s="41"/>
      <c r="N29" s="41">
        <v>4</v>
      </c>
      <c r="O29" s="41"/>
      <c r="P29" s="41"/>
      <c r="Q29" s="41"/>
      <c r="R29" s="41"/>
      <c r="S29" s="41"/>
      <c r="T29" s="41"/>
      <c r="U29" s="40">
        <f t="shared" ref="U29:U49" si="0">SUM(C29:T29)</f>
        <v>4</v>
      </c>
      <c r="V29" s="40">
        <f>U29*V27/1000</f>
        <v>4.0000000000000001E-3</v>
      </c>
      <c r="W29" s="41">
        <v>700</v>
      </c>
      <c r="X29" s="47">
        <f t="shared" ref="X29:X48" si="1">V29*W29</f>
        <v>2.8000000000000003</v>
      </c>
    </row>
    <row r="30" spans="1:25" ht="21.75" customHeight="1">
      <c r="A30" s="51" t="s">
        <v>67</v>
      </c>
      <c r="B30" s="40" t="s">
        <v>30</v>
      </c>
      <c r="C30" s="40"/>
      <c r="D30" s="62"/>
      <c r="E30" s="62"/>
      <c r="F30" s="62"/>
      <c r="G30" s="62"/>
      <c r="H30" s="62"/>
      <c r="I30" s="62"/>
      <c r="J30" s="62"/>
      <c r="K30" s="62"/>
      <c r="L30" s="40"/>
      <c r="M30" s="40"/>
      <c r="N30" s="40">
        <v>1</v>
      </c>
      <c r="O30" s="40"/>
      <c r="P30" s="40"/>
      <c r="Q30" s="40"/>
      <c r="R30" s="40"/>
      <c r="S30" s="40"/>
      <c r="T30" s="40"/>
      <c r="U30" s="40">
        <f t="shared" si="0"/>
        <v>1</v>
      </c>
      <c r="V30" s="40">
        <f>U30*V27/1000</f>
        <v>1E-3</v>
      </c>
      <c r="W30" s="40">
        <v>72</v>
      </c>
      <c r="X30" s="47">
        <f t="shared" si="1"/>
        <v>7.2000000000000008E-2</v>
      </c>
    </row>
    <row r="31" spans="1:25" ht="21.75" customHeight="1">
      <c r="A31" s="51" t="s">
        <v>71</v>
      </c>
      <c r="B31" s="40" t="s">
        <v>30</v>
      </c>
      <c r="C31" s="41"/>
      <c r="D31" s="64"/>
      <c r="E31" s="64"/>
      <c r="F31" s="64"/>
      <c r="G31" s="64"/>
      <c r="H31" s="64"/>
      <c r="I31" s="64"/>
      <c r="J31" s="64"/>
      <c r="K31" s="64"/>
      <c r="L31" s="41"/>
      <c r="M31" s="41">
        <v>23.75</v>
      </c>
      <c r="N31" s="41"/>
      <c r="O31" s="41"/>
      <c r="P31" s="41">
        <v>20</v>
      </c>
      <c r="Q31" s="41"/>
      <c r="R31" s="41"/>
      <c r="S31" s="41"/>
      <c r="T31" s="41">
        <f>PRODUCT(T30*U27/1000)</f>
        <v>0</v>
      </c>
      <c r="U31" s="40">
        <f t="shared" si="0"/>
        <v>43.75</v>
      </c>
      <c r="V31" s="40">
        <f>U31*V27/1000</f>
        <v>4.3749999999999997E-2</v>
      </c>
      <c r="W31" s="41">
        <v>88</v>
      </c>
      <c r="X31" s="47">
        <f t="shared" si="1"/>
        <v>3.8499999999999996</v>
      </c>
    </row>
    <row r="32" spans="1:25" ht="21" customHeight="1">
      <c r="A32" s="51" t="s">
        <v>72</v>
      </c>
      <c r="B32" s="40" t="s">
        <v>30</v>
      </c>
      <c r="C32" s="40"/>
      <c r="D32" s="62"/>
      <c r="E32" s="62"/>
      <c r="F32" s="62"/>
      <c r="G32" s="62"/>
      <c r="H32" s="62"/>
      <c r="I32" s="62"/>
      <c r="J32" s="62"/>
      <c r="K32" s="62"/>
      <c r="L32" s="40"/>
      <c r="M32" s="40"/>
      <c r="N32" s="40"/>
      <c r="O32" s="40"/>
      <c r="P32" s="40"/>
      <c r="Q32" s="40">
        <v>30</v>
      </c>
      <c r="R32" s="40"/>
      <c r="S32" s="40"/>
      <c r="T32" s="40"/>
      <c r="U32" s="40">
        <f t="shared" si="0"/>
        <v>30</v>
      </c>
      <c r="V32" s="40">
        <f>U32*V27/1000</f>
        <v>0.03</v>
      </c>
      <c r="W32" s="40">
        <v>65</v>
      </c>
      <c r="X32" s="47">
        <f t="shared" si="1"/>
        <v>1.95</v>
      </c>
    </row>
    <row r="33" spans="1:24" ht="26.25" customHeight="1">
      <c r="A33" s="149" t="s">
        <v>64</v>
      </c>
      <c r="B33" s="62" t="s">
        <v>30</v>
      </c>
      <c r="C33" s="62"/>
      <c r="D33" s="62"/>
      <c r="E33" s="62"/>
      <c r="F33" s="62"/>
      <c r="G33" s="62"/>
      <c r="H33" s="62"/>
      <c r="I33" s="62"/>
      <c r="J33" s="62"/>
      <c r="K33" s="62"/>
      <c r="L33" s="40"/>
      <c r="M33" s="40"/>
      <c r="N33" s="40">
        <v>3</v>
      </c>
      <c r="O33" s="40"/>
      <c r="P33" s="40"/>
      <c r="Q33" s="40"/>
      <c r="R33" s="40"/>
      <c r="S33" s="40"/>
      <c r="T33" s="40"/>
      <c r="U33" s="40">
        <f t="shared" si="0"/>
        <v>3</v>
      </c>
      <c r="V33" s="40">
        <f>U33*V27/1000</f>
        <v>3.0000000000000001E-3</v>
      </c>
      <c r="W33" s="40">
        <v>40</v>
      </c>
      <c r="X33" s="47">
        <f t="shared" si="1"/>
        <v>0.12</v>
      </c>
    </row>
    <row r="34" spans="1:24" ht="26.25" customHeight="1">
      <c r="A34" s="149" t="s">
        <v>68</v>
      </c>
      <c r="B34" s="62" t="s">
        <v>30</v>
      </c>
      <c r="C34" s="62"/>
      <c r="D34" s="62"/>
      <c r="E34" s="62"/>
      <c r="F34" s="62"/>
      <c r="G34" s="62"/>
      <c r="H34" s="62"/>
      <c r="I34" s="62"/>
      <c r="J34" s="62"/>
      <c r="K34" s="62"/>
      <c r="L34" s="40"/>
      <c r="M34" s="40"/>
      <c r="N34" s="40">
        <v>8</v>
      </c>
      <c r="O34" s="40"/>
      <c r="P34" s="40"/>
      <c r="Q34" s="40"/>
      <c r="R34" s="40"/>
      <c r="S34" s="40"/>
      <c r="T34" s="40"/>
      <c r="U34" s="40">
        <f t="shared" si="0"/>
        <v>8</v>
      </c>
      <c r="V34" s="40">
        <f>U34*V27/1000</f>
        <v>8.0000000000000002E-3</v>
      </c>
      <c r="W34" s="40">
        <v>295</v>
      </c>
      <c r="X34" s="47">
        <f t="shared" si="1"/>
        <v>2.36</v>
      </c>
    </row>
    <row r="35" spans="1:24" ht="26.25" customHeight="1">
      <c r="A35" s="149" t="s">
        <v>65</v>
      </c>
      <c r="B35" s="62" t="s">
        <v>30</v>
      </c>
      <c r="C35" s="62"/>
      <c r="D35" s="62"/>
      <c r="E35" s="62"/>
      <c r="F35" s="62"/>
      <c r="G35" s="62"/>
      <c r="H35" s="62"/>
      <c r="I35" s="62"/>
      <c r="J35" s="62"/>
      <c r="K35" s="62"/>
      <c r="L35" s="40"/>
      <c r="M35" s="40">
        <v>15</v>
      </c>
      <c r="N35" s="40">
        <v>4</v>
      </c>
      <c r="O35" s="40"/>
      <c r="P35" s="40"/>
      <c r="Q35" s="40"/>
      <c r="R35" s="40"/>
      <c r="S35" s="40"/>
      <c r="T35" s="40"/>
      <c r="U35" s="40">
        <f t="shared" si="0"/>
        <v>19</v>
      </c>
      <c r="V35" s="40">
        <f>U35*V27/1000</f>
        <v>1.9E-2</v>
      </c>
      <c r="W35" s="40">
        <v>55</v>
      </c>
      <c r="X35" s="47">
        <f t="shared" si="1"/>
        <v>1.0449999999999999</v>
      </c>
    </row>
    <row r="36" spans="1:24" ht="26.25" customHeight="1">
      <c r="A36" s="149" t="s">
        <v>81</v>
      </c>
      <c r="B36" s="62" t="s">
        <v>30</v>
      </c>
      <c r="C36" s="62"/>
      <c r="D36" s="62"/>
      <c r="E36" s="62"/>
      <c r="F36" s="62"/>
      <c r="G36" s="62"/>
      <c r="H36" s="62"/>
      <c r="I36" s="62"/>
      <c r="J36" s="62"/>
      <c r="K36" s="62"/>
      <c r="L36" s="40"/>
      <c r="M36" s="40">
        <v>5</v>
      </c>
      <c r="N36" s="40">
        <v>6</v>
      </c>
      <c r="O36" s="40"/>
      <c r="P36" s="40"/>
      <c r="Q36" s="40"/>
      <c r="R36" s="40"/>
      <c r="S36" s="40"/>
      <c r="T36" s="40"/>
      <c r="U36" s="40">
        <f t="shared" si="0"/>
        <v>11</v>
      </c>
      <c r="V36" s="40">
        <f>U36*V27/1000</f>
        <v>1.0999999999999999E-2</v>
      </c>
      <c r="W36" s="40">
        <v>115</v>
      </c>
      <c r="X36" s="47">
        <f t="shared" si="1"/>
        <v>1.2649999999999999</v>
      </c>
    </row>
    <row r="37" spans="1:24" ht="26.25" customHeight="1">
      <c r="A37" s="149" t="s">
        <v>80</v>
      </c>
      <c r="B37" s="62" t="s">
        <v>30</v>
      </c>
      <c r="C37" s="62"/>
      <c r="D37" s="62"/>
      <c r="E37" s="62"/>
      <c r="F37" s="62"/>
      <c r="G37" s="62"/>
      <c r="H37" s="62"/>
      <c r="I37" s="62"/>
      <c r="J37" s="62"/>
      <c r="K37" s="62"/>
      <c r="L37" s="40"/>
      <c r="M37" s="40">
        <v>62</v>
      </c>
      <c r="N37" s="40">
        <v>71</v>
      </c>
      <c r="O37" s="40"/>
      <c r="P37" s="40"/>
      <c r="Q37" s="40"/>
      <c r="R37" s="40"/>
      <c r="S37" s="40"/>
      <c r="T37" s="40"/>
      <c r="U37" s="40">
        <f t="shared" si="0"/>
        <v>133</v>
      </c>
      <c r="V37" s="40">
        <f>U37*V27/1000</f>
        <v>0.13300000000000001</v>
      </c>
      <c r="W37" s="40">
        <v>53</v>
      </c>
      <c r="X37" s="47">
        <f t="shared" si="1"/>
        <v>7.0490000000000004</v>
      </c>
    </row>
    <row r="38" spans="1:24" ht="26.25" customHeight="1">
      <c r="A38" s="149" t="s">
        <v>134</v>
      </c>
      <c r="B38" s="62" t="s">
        <v>30</v>
      </c>
      <c r="C38" s="62"/>
      <c r="D38" s="62"/>
      <c r="E38" s="62"/>
      <c r="F38" s="62"/>
      <c r="G38" s="62"/>
      <c r="H38" s="62"/>
      <c r="I38" s="62"/>
      <c r="J38" s="62"/>
      <c r="K38" s="62"/>
      <c r="L38" s="40"/>
      <c r="M38" s="40">
        <v>19</v>
      </c>
      <c r="N38" s="40"/>
      <c r="O38" s="40"/>
      <c r="P38" s="40"/>
      <c r="Q38" s="40"/>
      <c r="R38" s="40"/>
      <c r="S38" s="40"/>
      <c r="T38" s="40"/>
      <c r="U38" s="40">
        <f t="shared" si="0"/>
        <v>19</v>
      </c>
      <c r="V38" s="40">
        <f>U38*V27/1000</f>
        <v>1.9E-2</v>
      </c>
      <c r="W38" s="40">
        <v>40</v>
      </c>
      <c r="X38" s="47">
        <f t="shared" si="1"/>
        <v>0.76</v>
      </c>
    </row>
    <row r="39" spans="1:24" ht="26.25" customHeight="1">
      <c r="A39" s="51" t="s">
        <v>66</v>
      </c>
      <c r="B39" s="40" t="s">
        <v>30</v>
      </c>
      <c r="C39" s="40"/>
      <c r="D39" s="62"/>
      <c r="E39" s="62"/>
      <c r="F39" s="62"/>
      <c r="G39" s="62"/>
      <c r="H39" s="62"/>
      <c r="I39" s="62"/>
      <c r="J39" s="62"/>
      <c r="K39" s="62"/>
      <c r="L39" s="40"/>
      <c r="M39" s="40">
        <v>11</v>
      </c>
      <c r="N39" s="40">
        <v>1</v>
      </c>
      <c r="O39" s="40"/>
      <c r="P39" s="40"/>
      <c r="Q39" s="40"/>
      <c r="R39" s="40"/>
      <c r="S39" s="40"/>
      <c r="T39" s="40"/>
      <c r="U39" s="40">
        <f t="shared" si="0"/>
        <v>12</v>
      </c>
      <c r="V39" s="40">
        <f>U39*V27/1000</f>
        <v>1.2E-2</v>
      </c>
      <c r="W39" s="40">
        <v>41</v>
      </c>
      <c r="X39" s="47">
        <f t="shared" si="1"/>
        <v>0.49199999999999999</v>
      </c>
    </row>
    <row r="40" spans="1:24" ht="24" customHeight="1">
      <c r="A40" s="79" t="s">
        <v>106</v>
      </c>
      <c r="B40" s="40" t="s">
        <v>30</v>
      </c>
      <c r="C40" s="61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>
        <v>113.33</v>
      </c>
      <c r="O40" s="62"/>
      <c r="P40" s="62"/>
      <c r="Q40" s="62"/>
      <c r="R40" s="62"/>
      <c r="S40" s="62"/>
      <c r="T40" s="62"/>
      <c r="U40" s="40">
        <f t="shared" si="0"/>
        <v>113.33</v>
      </c>
      <c r="V40" s="40">
        <f>U40*V27/1000</f>
        <v>0.11333</v>
      </c>
      <c r="W40" s="62">
        <v>540</v>
      </c>
      <c r="X40" s="47">
        <f t="shared" si="1"/>
        <v>61.1982</v>
      </c>
    </row>
    <row r="41" spans="1:24" ht="24" customHeight="1">
      <c r="A41" s="79" t="s">
        <v>90</v>
      </c>
      <c r="B41" s="40" t="s">
        <v>30</v>
      </c>
      <c r="C41" s="63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>
        <v>51.667000000000002</v>
      </c>
      <c r="O41" s="62"/>
      <c r="P41" s="62"/>
      <c r="Q41" s="62"/>
      <c r="R41" s="62"/>
      <c r="S41" s="62"/>
      <c r="T41" s="62"/>
      <c r="U41" s="40">
        <f t="shared" si="0"/>
        <v>51.667000000000002</v>
      </c>
      <c r="V41" s="40">
        <f>U41*V27/1000</f>
        <v>5.1667000000000005E-2</v>
      </c>
      <c r="W41" s="62">
        <v>45</v>
      </c>
      <c r="X41" s="47">
        <f t="shared" si="1"/>
        <v>2.3250150000000001</v>
      </c>
    </row>
    <row r="42" spans="1:24" ht="24" customHeight="1">
      <c r="A42" s="79" t="s">
        <v>135</v>
      </c>
      <c r="B42" s="40" t="s">
        <v>30</v>
      </c>
      <c r="C42" s="63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>
        <v>25</v>
      </c>
      <c r="P42" s="62"/>
      <c r="Q42" s="62"/>
      <c r="R42" s="62"/>
      <c r="S42" s="62"/>
      <c r="T42" s="62"/>
      <c r="U42" s="40">
        <f t="shared" si="0"/>
        <v>25</v>
      </c>
      <c r="V42" s="40">
        <f>U42*V27/1000</f>
        <v>2.5000000000000001E-2</v>
      </c>
      <c r="W42" s="62">
        <v>485</v>
      </c>
      <c r="X42" s="47">
        <f t="shared" si="1"/>
        <v>12.125</v>
      </c>
    </row>
    <row r="43" spans="1:24" ht="24" customHeight="1">
      <c r="A43" s="65"/>
      <c r="B43" s="40" t="s">
        <v>30</v>
      </c>
      <c r="C43" s="63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40">
        <f t="shared" si="0"/>
        <v>0</v>
      </c>
      <c r="V43" s="40">
        <f>U43*V27/1000</f>
        <v>0</v>
      </c>
      <c r="W43" s="62"/>
      <c r="X43" s="47">
        <f t="shared" si="1"/>
        <v>0</v>
      </c>
    </row>
    <row r="44" spans="1:24" ht="24" customHeight="1">
      <c r="A44" s="65"/>
      <c r="B44" s="40" t="s">
        <v>30</v>
      </c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40">
        <f t="shared" si="0"/>
        <v>0</v>
      </c>
      <c r="V44" s="40">
        <f>U44*V27/1000</f>
        <v>0</v>
      </c>
      <c r="W44" s="62"/>
      <c r="X44" s="47">
        <f t="shared" si="1"/>
        <v>0</v>
      </c>
    </row>
    <row r="45" spans="1:24" ht="24" customHeight="1">
      <c r="A45" s="65"/>
      <c r="B45" s="40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40">
        <f t="shared" si="0"/>
        <v>0</v>
      </c>
      <c r="V45" s="40">
        <f>U45*V27/1000</f>
        <v>0</v>
      </c>
      <c r="W45" s="62"/>
      <c r="X45" s="47">
        <f t="shared" si="1"/>
        <v>0</v>
      </c>
    </row>
    <row r="46" spans="1:24" ht="24" customHeight="1">
      <c r="A46" s="65"/>
      <c r="B46" s="40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40">
        <f t="shared" si="0"/>
        <v>0</v>
      </c>
      <c r="V46" s="40">
        <f>U46*V27/1000</f>
        <v>0</v>
      </c>
      <c r="W46" s="62"/>
      <c r="X46" s="47">
        <f t="shared" si="1"/>
        <v>0</v>
      </c>
    </row>
    <row r="47" spans="1:24" ht="24" customHeight="1">
      <c r="A47" s="65"/>
      <c r="B47" s="40" t="s">
        <v>30</v>
      </c>
      <c r="C47" s="6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0"/>
        <v>0</v>
      </c>
      <c r="V47" s="40">
        <f>U47*V27/1000</f>
        <v>0</v>
      </c>
      <c r="W47" s="62"/>
      <c r="X47" s="47">
        <f t="shared" si="1"/>
        <v>0</v>
      </c>
    </row>
    <row r="48" spans="1:24" ht="24" customHeight="1">
      <c r="A48" s="65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0"/>
        <v>0</v>
      </c>
      <c r="V48" s="40">
        <f>U48*V27/1000</f>
        <v>0</v>
      </c>
      <c r="W48" s="62"/>
      <c r="X48" s="47">
        <f t="shared" si="1"/>
        <v>0</v>
      </c>
    </row>
    <row r="49" spans="1:24" ht="21" customHeight="1">
      <c r="A49" s="66"/>
      <c r="B49" s="40" t="s">
        <v>30</v>
      </c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>
        <f>PRODUCT(T40*T27/1000)</f>
        <v>0</v>
      </c>
      <c r="U49" s="40">
        <f t="shared" si="0"/>
        <v>0</v>
      </c>
      <c r="V49" s="40">
        <f>U49*V27/1000</f>
        <v>0</v>
      </c>
      <c r="W49" s="64"/>
      <c r="X49" s="47">
        <f>SUM(X29:X47)</f>
        <v>97.411214999999999</v>
      </c>
    </row>
    <row r="51" spans="1:24" s="43" customFormat="1">
      <c r="A51" s="42" t="s">
        <v>31</v>
      </c>
      <c r="B51" s="42"/>
      <c r="C51" s="42"/>
      <c r="D51" s="42"/>
      <c r="E51" s="42"/>
      <c r="F51" s="42"/>
      <c r="G51" s="42"/>
      <c r="H51" s="42" t="s">
        <v>28</v>
      </c>
      <c r="I51" s="42"/>
      <c r="J51" s="42" t="s">
        <v>35</v>
      </c>
      <c r="K51" s="42"/>
      <c r="L51" s="42"/>
      <c r="M51" s="42"/>
      <c r="N51" s="42"/>
      <c r="O51" s="42" t="s">
        <v>36</v>
      </c>
      <c r="P51" s="42"/>
      <c r="Q51" s="42"/>
      <c r="R51" s="42" t="s">
        <v>37</v>
      </c>
      <c r="S51" s="42"/>
      <c r="T51" s="42"/>
      <c r="V51" s="42"/>
    </row>
    <row r="52" spans="1:24">
      <c r="A52" s="16" t="s">
        <v>39</v>
      </c>
      <c r="B52" s="16"/>
      <c r="C52" s="16" t="s">
        <v>34</v>
      </c>
      <c r="D52" s="16"/>
      <c r="E52" s="16"/>
      <c r="F52" s="16"/>
      <c r="G52" s="16"/>
      <c r="H52" s="16" t="s">
        <v>39</v>
      </c>
      <c r="I52" s="16"/>
      <c r="J52" s="16"/>
      <c r="K52" s="16"/>
      <c r="L52" s="16" t="s">
        <v>34</v>
      </c>
      <c r="M52" s="16"/>
      <c r="N52" s="16"/>
      <c r="O52" s="16"/>
      <c r="P52" s="16"/>
      <c r="Q52" s="16"/>
      <c r="R52" s="16" t="s">
        <v>38</v>
      </c>
      <c r="S52" s="16"/>
      <c r="T52" s="16"/>
    </row>
    <row r="53" spans="1:24" s="43" customFormat="1">
      <c r="A53" s="42" t="s">
        <v>32</v>
      </c>
      <c r="B53" s="42"/>
      <c r="C53" s="42"/>
      <c r="D53" s="42"/>
      <c r="E53" s="42"/>
      <c r="F53" s="42"/>
      <c r="G53" s="42"/>
      <c r="H53" s="42" t="s">
        <v>29</v>
      </c>
      <c r="I53" s="42"/>
      <c r="J53" s="42" t="s">
        <v>35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V53" s="42"/>
    </row>
    <row r="54" spans="1:24">
      <c r="A54" s="16" t="s">
        <v>33</v>
      </c>
      <c r="B54" s="16"/>
      <c r="C54" s="16" t="s">
        <v>34</v>
      </c>
      <c r="D54" s="16"/>
      <c r="E54" s="16"/>
      <c r="F54" s="16"/>
      <c r="G54" s="16"/>
      <c r="H54" s="16" t="s">
        <v>33</v>
      </c>
      <c r="I54" s="16"/>
      <c r="J54" s="16"/>
      <c r="K54" s="16"/>
      <c r="L54" s="16" t="s">
        <v>34</v>
      </c>
      <c r="M54" s="16"/>
      <c r="N54" s="16"/>
      <c r="O54" s="16"/>
      <c r="P54" s="16"/>
      <c r="Q54" s="16"/>
      <c r="R54" s="16"/>
      <c r="S54" s="16"/>
      <c r="T54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6"/>
  <sheetViews>
    <sheetView showZeros="0" view="pageBreakPreview" topLeftCell="A15" zoomScale="50" zoomScaleSheetLayoutView="50" workbookViewId="0">
      <selection activeCell="S46" sqref="S46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24"/>
      <c r="D5" s="124"/>
      <c r="E5" s="124"/>
      <c r="F5" s="124"/>
      <c r="G5" s="12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25" t="s">
        <v>3</v>
      </c>
      <c r="D6" s="125"/>
      <c r="E6" s="125"/>
      <c r="F6" s="125"/>
      <c r="G6" s="125"/>
      <c r="H6" s="2"/>
      <c r="I6" s="2"/>
      <c r="J6" s="2"/>
      <c r="K6" s="2"/>
      <c r="L6" s="126" t="s">
        <v>48</v>
      </c>
      <c r="M6" s="126"/>
      <c r="N6" s="126"/>
      <c r="O6" s="126"/>
      <c r="P6" s="126"/>
      <c r="Q6" s="126"/>
      <c r="R6" s="126"/>
      <c r="S6" s="126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27" t="s">
        <v>40</v>
      </c>
      <c r="B9" s="128"/>
      <c r="C9" s="129"/>
      <c r="D9" s="133" t="s">
        <v>43</v>
      </c>
      <c r="E9" s="136" t="s">
        <v>44</v>
      </c>
      <c r="F9" s="133" t="s">
        <v>45</v>
      </c>
      <c r="G9" s="133" t="s">
        <v>46</v>
      </c>
      <c r="H9" s="127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7" t="s">
        <v>5</v>
      </c>
      <c r="W9" s="97"/>
      <c r="X9" s="97"/>
      <c r="Y9" s="1"/>
    </row>
    <row r="10" spans="1:25" ht="15">
      <c r="A10" s="130"/>
      <c r="B10" s="131"/>
      <c r="C10" s="132"/>
      <c r="D10" s="134"/>
      <c r="E10" s="137"/>
      <c r="F10" s="134"/>
      <c r="G10" s="134"/>
      <c r="H10" s="139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07" t="s">
        <v>21</v>
      </c>
      <c r="W10" s="107"/>
      <c r="X10" s="107"/>
      <c r="Y10" s="1"/>
    </row>
    <row r="11" spans="1:25" ht="15" customHeight="1">
      <c r="A11" s="111" t="s">
        <v>41</v>
      </c>
      <c r="B11" s="114" t="s">
        <v>42</v>
      </c>
      <c r="C11" s="115"/>
      <c r="D11" s="134"/>
      <c r="E11" s="137"/>
      <c r="F11" s="134"/>
      <c r="G11" s="134"/>
      <c r="H11" s="139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07"/>
      <c r="W11" s="107"/>
      <c r="X11" s="107"/>
      <c r="Y11" s="1"/>
    </row>
    <row r="12" spans="1:25" ht="27.75" customHeight="1">
      <c r="A12" s="112"/>
      <c r="B12" s="116"/>
      <c r="C12" s="117"/>
      <c r="D12" s="134"/>
      <c r="E12" s="137"/>
      <c r="F12" s="134"/>
      <c r="G12" s="134"/>
      <c r="H12" s="139"/>
      <c r="I12" s="33"/>
      <c r="J12" s="34"/>
      <c r="K12" s="120" t="s">
        <v>59</v>
      </c>
      <c r="L12" s="120"/>
      <c r="M12" s="120"/>
      <c r="N12" s="120"/>
      <c r="O12" s="120"/>
      <c r="P12" s="120"/>
      <c r="Q12" s="2"/>
      <c r="R12" s="2"/>
      <c r="S12" s="7"/>
      <c r="T12" s="30"/>
      <c r="U12" s="2" t="s">
        <v>50</v>
      </c>
      <c r="V12" s="107"/>
      <c r="W12" s="107"/>
      <c r="X12" s="107"/>
      <c r="Y12" s="1"/>
    </row>
    <row r="13" spans="1:25" ht="22.5" customHeight="1">
      <c r="A13" s="113"/>
      <c r="B13" s="118"/>
      <c r="C13" s="119"/>
      <c r="D13" s="135"/>
      <c r="E13" s="138"/>
      <c r="F13" s="135"/>
      <c r="G13" s="135"/>
      <c r="H13" s="130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07"/>
      <c r="W13" s="107"/>
      <c r="X13" s="107"/>
      <c r="Y13" s="1"/>
    </row>
    <row r="14" spans="1:25" ht="23.25">
      <c r="A14" s="68"/>
      <c r="B14" s="121"/>
      <c r="C14" s="122"/>
      <c r="D14" s="68"/>
      <c r="E14" s="68">
        <f>V27</f>
        <v>1</v>
      </c>
      <c r="F14" s="68">
        <f>X56</f>
        <v>0</v>
      </c>
      <c r="G14" s="48">
        <f>X51</f>
        <v>80.483999999999995</v>
      </c>
      <c r="H14" s="70"/>
      <c r="I14" s="26"/>
      <c r="J14" s="35" t="s">
        <v>6</v>
      </c>
      <c r="K14" s="35"/>
      <c r="L14" s="35"/>
      <c r="M14" s="36"/>
      <c r="N14" s="123"/>
      <c r="O14" s="102"/>
      <c r="P14" s="102"/>
      <c r="Q14" s="102"/>
      <c r="R14" s="102"/>
      <c r="S14" s="31"/>
      <c r="T14" s="54"/>
      <c r="U14" s="2" t="s">
        <v>24</v>
      </c>
      <c r="V14" s="107"/>
      <c r="W14" s="107"/>
      <c r="X14" s="107"/>
      <c r="Y14" s="1"/>
    </row>
    <row r="15" spans="1:25" ht="20.25">
      <c r="A15" s="24"/>
      <c r="B15" s="105" t="s">
        <v>52</v>
      </c>
      <c r="C15" s="106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07"/>
      <c r="W15" s="107"/>
      <c r="X15" s="107"/>
      <c r="Y15" s="1"/>
    </row>
    <row r="16" spans="1:25" ht="20.25">
      <c r="A16" s="24"/>
      <c r="B16" s="105"/>
      <c r="C16" s="106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08"/>
      <c r="O16" s="109"/>
      <c r="P16" s="109"/>
      <c r="Q16" s="109"/>
      <c r="R16" s="109"/>
      <c r="S16" s="109"/>
      <c r="T16" s="57"/>
      <c r="U16" s="2"/>
      <c r="V16" s="107"/>
      <c r="W16" s="107"/>
      <c r="X16" s="107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07"/>
      <c r="W17" s="107"/>
      <c r="X17" s="107"/>
      <c r="Y17" s="1"/>
    </row>
    <row r="18" spans="1:25" ht="20.25">
      <c r="A18" s="24"/>
      <c r="B18" s="105"/>
      <c r="C18" s="106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0"/>
      <c r="O18" s="110"/>
      <c r="P18" s="110"/>
      <c r="Q18" s="110"/>
      <c r="R18" s="110"/>
      <c r="S18" s="110"/>
      <c r="T18" s="57"/>
      <c r="U18" s="2"/>
      <c r="V18" s="107"/>
      <c r="W18" s="107"/>
      <c r="X18" s="107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88" t="s">
        <v>8</v>
      </c>
      <c r="B20" s="88"/>
      <c r="C20" s="89" t="s">
        <v>9</v>
      </c>
      <c r="D20" s="88" t="s">
        <v>10</v>
      </c>
      <c r="E20" s="88"/>
      <c r="F20" s="88"/>
      <c r="G20" s="88"/>
      <c r="H20" s="88"/>
      <c r="I20" s="90"/>
      <c r="J20" s="90"/>
      <c r="K20" s="90"/>
      <c r="L20" s="90"/>
      <c r="M20" s="90"/>
      <c r="N20" s="90"/>
      <c r="O20" s="90"/>
      <c r="P20" s="88"/>
      <c r="Q20" s="91"/>
      <c r="R20" s="91"/>
      <c r="S20" s="88"/>
      <c r="T20" s="88"/>
      <c r="U20" s="88"/>
      <c r="V20" s="92" t="s">
        <v>27</v>
      </c>
      <c r="W20" s="93"/>
      <c r="X20" s="96" t="s">
        <v>11</v>
      </c>
      <c r="Y20" s="1"/>
    </row>
    <row r="21" spans="1:25" ht="15">
      <c r="A21" s="97" t="s">
        <v>12</v>
      </c>
      <c r="B21" s="97" t="s">
        <v>13</v>
      </c>
      <c r="C21" s="89"/>
      <c r="D21" s="97" t="s">
        <v>14</v>
      </c>
      <c r="E21" s="97"/>
      <c r="F21" s="97"/>
      <c r="G21" s="97"/>
      <c r="H21" s="97"/>
      <c r="I21" s="97"/>
      <c r="J21" s="97"/>
      <c r="K21" s="97"/>
      <c r="L21" s="98" t="s">
        <v>26</v>
      </c>
      <c r="M21" s="99"/>
      <c r="N21" s="99"/>
      <c r="O21" s="99"/>
      <c r="P21" s="99"/>
      <c r="Q21" s="99"/>
      <c r="R21" s="100"/>
      <c r="S21" s="99" t="s">
        <v>25</v>
      </c>
      <c r="T21" s="89"/>
      <c r="U21" s="89"/>
      <c r="V21" s="94"/>
      <c r="W21" s="95"/>
      <c r="X21" s="96"/>
      <c r="Y21" s="1"/>
    </row>
    <row r="22" spans="1:25" ht="26.25" customHeight="1">
      <c r="A22" s="97"/>
      <c r="B22" s="97"/>
      <c r="C22" s="89"/>
      <c r="D22" s="97"/>
      <c r="E22" s="97"/>
      <c r="F22" s="97"/>
      <c r="G22" s="97"/>
      <c r="H22" s="97"/>
      <c r="I22" s="97"/>
      <c r="J22" s="97"/>
      <c r="K22" s="97"/>
      <c r="L22" s="101"/>
      <c r="M22" s="102"/>
      <c r="N22" s="102"/>
      <c r="O22" s="102"/>
      <c r="P22" s="102"/>
      <c r="Q22" s="102"/>
      <c r="R22" s="103"/>
      <c r="S22" s="102"/>
      <c r="T22" s="89"/>
      <c r="U22" s="89"/>
      <c r="V22" s="104" t="s">
        <v>15</v>
      </c>
      <c r="W22" s="104"/>
      <c r="X22" s="104"/>
      <c r="Y22" s="1"/>
    </row>
    <row r="23" spans="1:25" ht="15" customHeight="1">
      <c r="A23" s="97"/>
      <c r="B23" s="97"/>
      <c r="C23" s="89"/>
      <c r="D23" s="141"/>
      <c r="E23" s="141"/>
      <c r="F23" s="141"/>
      <c r="G23" s="141"/>
      <c r="H23" s="141"/>
      <c r="I23" s="141"/>
      <c r="J23" s="82"/>
      <c r="K23" s="87"/>
      <c r="L23" s="85" t="s">
        <v>129</v>
      </c>
      <c r="M23" s="85" t="s">
        <v>95</v>
      </c>
      <c r="N23" s="140" t="s">
        <v>130</v>
      </c>
      <c r="O23" s="82" t="s">
        <v>60</v>
      </c>
      <c r="P23" s="82" t="s">
        <v>61</v>
      </c>
      <c r="Q23" s="81"/>
      <c r="R23" s="81"/>
      <c r="S23" s="83"/>
      <c r="T23" s="83"/>
      <c r="U23" s="83" t="s">
        <v>51</v>
      </c>
      <c r="V23" s="84" t="s">
        <v>16</v>
      </c>
      <c r="W23" s="80" t="s">
        <v>17</v>
      </c>
      <c r="X23" s="80" t="s">
        <v>18</v>
      </c>
      <c r="Y23" s="1"/>
    </row>
    <row r="24" spans="1:25" ht="15">
      <c r="A24" s="97"/>
      <c r="B24" s="97"/>
      <c r="C24" s="89"/>
      <c r="D24" s="143"/>
      <c r="E24" s="143"/>
      <c r="F24" s="143"/>
      <c r="G24" s="143"/>
      <c r="H24" s="143"/>
      <c r="I24" s="143"/>
      <c r="J24" s="82"/>
      <c r="K24" s="87"/>
      <c r="L24" s="86"/>
      <c r="M24" s="86"/>
      <c r="N24" s="140"/>
      <c r="O24" s="82"/>
      <c r="P24" s="82"/>
      <c r="Q24" s="82"/>
      <c r="R24" s="82"/>
      <c r="S24" s="83"/>
      <c r="T24" s="83"/>
      <c r="U24" s="83"/>
      <c r="V24" s="84"/>
      <c r="W24" s="80"/>
      <c r="X24" s="80"/>
      <c r="Y24" s="1"/>
    </row>
    <row r="25" spans="1:25" ht="89.25" customHeight="1">
      <c r="A25" s="97"/>
      <c r="B25" s="97"/>
      <c r="C25" s="89"/>
      <c r="D25" s="144"/>
      <c r="E25" s="144"/>
      <c r="F25" s="144"/>
      <c r="G25" s="144"/>
      <c r="H25" s="144"/>
      <c r="I25" s="144"/>
      <c r="J25" s="82"/>
      <c r="K25" s="87"/>
      <c r="L25" s="81"/>
      <c r="M25" s="81"/>
      <c r="N25" s="140"/>
      <c r="O25" s="82"/>
      <c r="P25" s="82"/>
      <c r="Q25" s="82"/>
      <c r="R25" s="82"/>
      <c r="S25" s="83"/>
      <c r="T25" s="83"/>
      <c r="U25" s="83"/>
      <c r="V25" s="84"/>
      <c r="W25" s="80"/>
      <c r="X25" s="80"/>
      <c r="Y25" s="1"/>
    </row>
    <row r="26" spans="1:25" thickBot="1">
      <c r="A26" s="8">
        <v>1</v>
      </c>
      <c r="B26" s="9">
        <v>2</v>
      </c>
      <c r="C26" s="9">
        <v>3</v>
      </c>
      <c r="D26" s="145"/>
      <c r="E26" s="145"/>
      <c r="F26" s="145"/>
      <c r="G26" s="145"/>
      <c r="H26" s="145"/>
      <c r="I26" s="145"/>
      <c r="J26" s="9">
        <v>10</v>
      </c>
      <c r="K26" s="9">
        <v>11</v>
      </c>
      <c r="L26" s="9">
        <v>12</v>
      </c>
      <c r="M26" s="9">
        <v>13</v>
      </c>
      <c r="N26" s="74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46"/>
      <c r="E27" s="146"/>
      <c r="F27" s="146"/>
      <c r="G27" s="146"/>
      <c r="H27" s="146"/>
      <c r="I27" s="146"/>
      <c r="J27" s="18">
        <f>E14</f>
        <v>1</v>
      </c>
      <c r="K27" s="18">
        <f>E14</f>
        <v>1</v>
      </c>
      <c r="L27" s="18">
        <f>E14</f>
        <v>1</v>
      </c>
      <c r="M27" s="18">
        <f>E14</f>
        <v>1</v>
      </c>
      <c r="N27" s="75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47"/>
      <c r="E28" s="147"/>
      <c r="F28" s="147"/>
      <c r="G28" s="147"/>
      <c r="H28" s="147"/>
      <c r="I28" s="147"/>
      <c r="J28" s="19"/>
      <c r="K28" s="19"/>
      <c r="L28" s="19">
        <v>250</v>
      </c>
      <c r="M28" s="19">
        <v>200</v>
      </c>
      <c r="N28" s="76">
        <v>200</v>
      </c>
      <c r="O28" s="19">
        <v>20</v>
      </c>
      <c r="P28" s="19">
        <v>30</v>
      </c>
      <c r="Q28" s="19"/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0.25" customHeight="1">
      <c r="A29" s="51" t="s">
        <v>77</v>
      </c>
      <c r="B29" s="40" t="s">
        <v>30</v>
      </c>
      <c r="C29" s="40"/>
      <c r="D29" s="62"/>
      <c r="E29" s="62"/>
      <c r="F29" s="62"/>
      <c r="G29" s="62"/>
      <c r="H29" s="62"/>
      <c r="I29" s="62"/>
      <c r="J29" s="40"/>
      <c r="K29" s="40"/>
      <c r="L29" s="40">
        <v>1</v>
      </c>
      <c r="M29" s="40"/>
      <c r="N29" s="77"/>
      <c r="O29" s="40"/>
      <c r="P29" s="40"/>
      <c r="Q29" s="40"/>
      <c r="R29" s="40"/>
      <c r="S29" s="40"/>
      <c r="T29" s="40"/>
      <c r="U29" s="40">
        <f t="shared" ref="U29:U51" si="0">SUM(C29:T29)</f>
        <v>1</v>
      </c>
      <c r="V29" s="40">
        <f>U29*V27/1000</f>
        <v>1E-3</v>
      </c>
      <c r="W29" s="40">
        <v>12</v>
      </c>
      <c r="X29" s="47">
        <f t="shared" ref="X29:X50" si="1">V29*W29</f>
        <v>1.2E-2</v>
      </c>
    </row>
    <row r="30" spans="1:25" ht="21" customHeight="1">
      <c r="A30" s="51" t="s">
        <v>65</v>
      </c>
      <c r="B30" s="40" t="s">
        <v>30</v>
      </c>
      <c r="C30" s="40"/>
      <c r="D30" s="174"/>
      <c r="E30" s="62"/>
      <c r="F30" s="62"/>
      <c r="G30" s="62"/>
      <c r="H30" s="62"/>
      <c r="I30" s="62"/>
      <c r="J30" s="40"/>
      <c r="K30" s="40"/>
      <c r="L30" s="40">
        <v>16</v>
      </c>
      <c r="M30" s="40">
        <v>15</v>
      </c>
      <c r="N30" s="77"/>
      <c r="O30" s="40"/>
      <c r="P30" s="40"/>
      <c r="Q30" s="40"/>
      <c r="R30" s="40"/>
      <c r="S30" s="40"/>
      <c r="T30" s="40"/>
      <c r="U30" s="40">
        <f t="shared" si="0"/>
        <v>31</v>
      </c>
      <c r="V30" s="40">
        <f>U30*V27/1000</f>
        <v>3.1E-2</v>
      </c>
      <c r="W30" s="40">
        <v>55</v>
      </c>
      <c r="X30" s="47">
        <f t="shared" si="1"/>
        <v>1.7050000000000001</v>
      </c>
    </row>
    <row r="31" spans="1:25" ht="18.75" customHeight="1">
      <c r="A31" s="51" t="s">
        <v>82</v>
      </c>
      <c r="B31" s="40" t="s">
        <v>30</v>
      </c>
      <c r="C31" s="41"/>
      <c r="D31" s="174"/>
      <c r="E31" s="64"/>
      <c r="F31" s="64"/>
      <c r="G31" s="64"/>
      <c r="H31" s="64"/>
      <c r="I31" s="64"/>
      <c r="J31" s="41"/>
      <c r="K31" s="41"/>
      <c r="L31" s="41">
        <v>15</v>
      </c>
      <c r="M31" s="41">
        <v>15</v>
      </c>
      <c r="N31" s="78"/>
      <c r="O31" s="41"/>
      <c r="P31" s="41"/>
      <c r="Q31" s="41"/>
      <c r="R31" s="41"/>
      <c r="S31" s="41"/>
      <c r="T31" s="41">
        <f>PRODUCT(T30*U27/1000)</f>
        <v>0</v>
      </c>
      <c r="U31" s="40">
        <f t="shared" si="0"/>
        <v>30</v>
      </c>
      <c r="V31" s="40">
        <f>U31*V27/1000</f>
        <v>0.03</v>
      </c>
      <c r="W31" s="41">
        <v>41</v>
      </c>
      <c r="X31" s="47">
        <f t="shared" si="1"/>
        <v>1.23</v>
      </c>
    </row>
    <row r="32" spans="1:25" ht="21.75" customHeight="1">
      <c r="A32" s="51" t="s">
        <v>81</v>
      </c>
      <c r="B32" s="40" t="s">
        <v>30</v>
      </c>
      <c r="C32" s="40"/>
      <c r="D32" s="174"/>
      <c r="E32" s="62"/>
      <c r="F32" s="62"/>
      <c r="G32" s="62"/>
      <c r="H32" s="62"/>
      <c r="I32" s="62"/>
      <c r="J32" s="40"/>
      <c r="K32" s="40"/>
      <c r="L32" s="40">
        <v>6</v>
      </c>
      <c r="M32" s="40">
        <v>13</v>
      </c>
      <c r="N32" s="77"/>
      <c r="O32" s="40"/>
      <c r="P32" s="40"/>
      <c r="Q32" s="40"/>
      <c r="R32" s="40"/>
      <c r="S32" s="40"/>
      <c r="T32" s="40"/>
      <c r="U32" s="40">
        <f t="shared" si="0"/>
        <v>19</v>
      </c>
      <c r="V32" s="40">
        <f>U32*V27/1000</f>
        <v>1.9E-2</v>
      </c>
      <c r="W32" s="40">
        <v>115</v>
      </c>
      <c r="X32" s="47">
        <f t="shared" si="1"/>
        <v>2.1850000000000001</v>
      </c>
    </row>
    <row r="33" spans="1:24" ht="26.25" customHeight="1">
      <c r="A33" s="51" t="s">
        <v>71</v>
      </c>
      <c r="B33" s="40" t="s">
        <v>30</v>
      </c>
      <c r="C33" s="41"/>
      <c r="D33" s="64"/>
      <c r="E33" s="64"/>
      <c r="F33" s="64"/>
      <c r="G33" s="64"/>
      <c r="H33" s="64"/>
      <c r="I33" s="64"/>
      <c r="J33" s="41"/>
      <c r="K33" s="41"/>
      <c r="L33" s="41"/>
      <c r="M33" s="41"/>
      <c r="N33" s="78"/>
      <c r="O33" s="41">
        <v>20</v>
      </c>
      <c r="P33" s="41"/>
      <c r="Q33" s="41"/>
      <c r="R33" s="41"/>
      <c r="S33" s="41"/>
      <c r="T33" s="41"/>
      <c r="U33" s="40">
        <f t="shared" si="0"/>
        <v>20</v>
      </c>
      <c r="V33" s="40">
        <f>U33*V27/1000</f>
        <v>0.02</v>
      </c>
      <c r="W33" s="41">
        <v>88</v>
      </c>
      <c r="X33" s="47">
        <f t="shared" si="1"/>
        <v>1.76</v>
      </c>
    </row>
    <row r="34" spans="1:24" ht="26.25" customHeight="1">
      <c r="A34" s="51" t="s">
        <v>72</v>
      </c>
      <c r="B34" s="40" t="s">
        <v>30</v>
      </c>
      <c r="C34" s="40"/>
      <c r="D34" s="62"/>
      <c r="E34" s="62"/>
      <c r="F34" s="62"/>
      <c r="G34" s="62"/>
      <c r="H34" s="62"/>
      <c r="I34" s="62"/>
      <c r="J34" s="40"/>
      <c r="K34" s="40"/>
      <c r="L34" s="40"/>
      <c r="M34" s="40"/>
      <c r="N34" s="77"/>
      <c r="O34" s="40"/>
      <c r="P34" s="40">
        <v>30</v>
      </c>
      <c r="Q34" s="40"/>
      <c r="R34" s="40"/>
      <c r="S34" s="40"/>
      <c r="T34" s="40"/>
      <c r="U34" s="40">
        <f t="shared" si="0"/>
        <v>30</v>
      </c>
      <c r="V34" s="40">
        <f>U34*V27/1000</f>
        <v>0.03</v>
      </c>
      <c r="W34" s="40">
        <v>65</v>
      </c>
      <c r="X34" s="47">
        <f t="shared" si="1"/>
        <v>1.95</v>
      </c>
    </row>
    <row r="35" spans="1:24" ht="26.25" customHeight="1">
      <c r="A35" s="51" t="s">
        <v>67</v>
      </c>
      <c r="B35" s="40" t="s">
        <v>30</v>
      </c>
      <c r="C35" s="40"/>
      <c r="D35" s="62"/>
      <c r="E35" s="62"/>
      <c r="F35" s="62"/>
      <c r="G35" s="62"/>
      <c r="H35" s="62"/>
      <c r="I35" s="62"/>
      <c r="J35" s="40"/>
      <c r="K35" s="40"/>
      <c r="L35" s="40"/>
      <c r="M35" s="40"/>
      <c r="N35" s="77">
        <v>20</v>
      </c>
      <c r="O35" s="40"/>
      <c r="P35" s="40"/>
      <c r="Q35" s="40"/>
      <c r="R35" s="40"/>
      <c r="S35" s="40"/>
      <c r="T35" s="40"/>
      <c r="U35" s="40">
        <f t="shared" si="0"/>
        <v>20</v>
      </c>
      <c r="V35" s="40">
        <f>U35*V27/1000</f>
        <v>0.02</v>
      </c>
      <c r="W35" s="40">
        <v>72</v>
      </c>
      <c r="X35" s="47">
        <f t="shared" si="1"/>
        <v>1.44</v>
      </c>
    </row>
    <row r="36" spans="1:24" ht="26.25" customHeight="1">
      <c r="A36" s="51" t="s">
        <v>90</v>
      </c>
      <c r="B36" s="40" t="s">
        <v>30</v>
      </c>
      <c r="C36" s="40"/>
      <c r="D36" s="62"/>
      <c r="E36" s="62"/>
      <c r="F36" s="62"/>
      <c r="G36" s="62"/>
      <c r="H36" s="62"/>
      <c r="I36" s="62"/>
      <c r="J36" s="40"/>
      <c r="K36" s="40"/>
      <c r="L36" s="40">
        <v>78</v>
      </c>
      <c r="M36" s="40"/>
      <c r="N36" s="77"/>
      <c r="O36" s="40"/>
      <c r="P36" s="40"/>
      <c r="Q36" s="40"/>
      <c r="R36" s="40"/>
      <c r="S36" s="40"/>
      <c r="T36" s="40"/>
      <c r="U36" s="40">
        <f t="shared" si="0"/>
        <v>78</v>
      </c>
      <c r="V36" s="40">
        <f>U36*V27/1000</f>
        <v>7.8E-2</v>
      </c>
      <c r="W36" s="40">
        <v>45</v>
      </c>
      <c r="X36" s="47">
        <f t="shared" si="1"/>
        <v>3.51</v>
      </c>
    </row>
    <row r="37" spans="1:24" ht="26.25" customHeight="1">
      <c r="A37" s="51" t="s">
        <v>80</v>
      </c>
      <c r="B37" s="40" t="s">
        <v>30</v>
      </c>
      <c r="C37" s="40"/>
      <c r="D37" s="62"/>
      <c r="E37" s="62"/>
      <c r="F37" s="62"/>
      <c r="G37" s="62"/>
      <c r="H37" s="62"/>
      <c r="I37" s="62"/>
      <c r="J37" s="40"/>
      <c r="K37" s="40"/>
      <c r="L37" s="40">
        <v>54</v>
      </c>
      <c r="M37" s="40"/>
      <c r="N37" s="77"/>
      <c r="O37" s="40"/>
      <c r="P37" s="40"/>
      <c r="Q37" s="40"/>
      <c r="R37" s="40"/>
      <c r="S37" s="40"/>
      <c r="T37" s="40"/>
      <c r="U37" s="40">
        <f t="shared" si="0"/>
        <v>54</v>
      </c>
      <c r="V37" s="40">
        <f>U37*V27/1000</f>
        <v>5.3999999999999999E-2</v>
      </c>
      <c r="W37" s="40">
        <v>53</v>
      </c>
      <c r="X37" s="47">
        <f t="shared" si="1"/>
        <v>2.8620000000000001</v>
      </c>
    </row>
    <row r="38" spans="1:24" ht="26.25" customHeight="1">
      <c r="A38" s="51" t="s">
        <v>77</v>
      </c>
      <c r="B38" s="40" t="s">
        <v>30</v>
      </c>
      <c r="C38" s="40"/>
      <c r="D38" s="62"/>
      <c r="E38" s="62"/>
      <c r="F38" s="62"/>
      <c r="G38" s="62"/>
      <c r="H38" s="62"/>
      <c r="I38" s="62"/>
      <c r="J38" s="40"/>
      <c r="K38" s="40"/>
      <c r="L38" s="40">
        <v>1</v>
      </c>
      <c r="M38" s="40"/>
      <c r="N38" s="77"/>
      <c r="O38" s="40"/>
      <c r="P38" s="40"/>
      <c r="Q38" s="40"/>
      <c r="R38" s="40"/>
      <c r="S38" s="40"/>
      <c r="T38" s="40"/>
      <c r="U38" s="40">
        <f t="shared" si="0"/>
        <v>1</v>
      </c>
      <c r="V38" s="40">
        <f>U38*V27/1000</f>
        <v>1E-3</v>
      </c>
      <c r="W38" s="40">
        <v>12</v>
      </c>
      <c r="X38" s="47">
        <f t="shared" si="1"/>
        <v>1.2E-2</v>
      </c>
    </row>
    <row r="39" spans="1:24" ht="26.25" customHeight="1">
      <c r="A39" s="51" t="s">
        <v>68</v>
      </c>
      <c r="B39" s="40" t="s">
        <v>30</v>
      </c>
      <c r="C39" s="40"/>
      <c r="D39" s="62"/>
      <c r="E39" s="62"/>
      <c r="F39" s="62"/>
      <c r="G39" s="62"/>
      <c r="H39" s="62"/>
      <c r="I39" s="62"/>
      <c r="J39" s="40"/>
      <c r="K39" s="40"/>
      <c r="L39" s="40">
        <v>1</v>
      </c>
      <c r="M39" s="40">
        <v>3</v>
      </c>
      <c r="N39" s="77"/>
      <c r="O39" s="40"/>
      <c r="P39" s="40"/>
      <c r="Q39" s="40"/>
      <c r="R39" s="40"/>
      <c r="S39" s="40"/>
      <c r="T39" s="40"/>
      <c r="U39" s="40">
        <f t="shared" si="0"/>
        <v>4</v>
      </c>
      <c r="V39" s="40">
        <f>U39*V27/1000</f>
        <v>4.0000000000000001E-3</v>
      </c>
      <c r="W39" s="40">
        <v>295</v>
      </c>
      <c r="X39" s="47">
        <f t="shared" si="1"/>
        <v>1.18</v>
      </c>
    </row>
    <row r="40" spans="1:24" ht="26.25" customHeight="1">
      <c r="A40" s="51" t="s">
        <v>105</v>
      </c>
      <c r="B40" s="40" t="s">
        <v>30</v>
      </c>
      <c r="C40" s="40"/>
      <c r="D40" s="40"/>
      <c r="E40" s="40"/>
      <c r="F40" s="40"/>
      <c r="G40" s="40"/>
      <c r="H40" s="40"/>
      <c r="I40" s="40"/>
      <c r="J40" s="40"/>
      <c r="K40" s="40"/>
      <c r="L40" s="40">
        <v>5</v>
      </c>
      <c r="M40" s="40"/>
      <c r="N40" s="77"/>
      <c r="O40" s="40"/>
      <c r="P40" s="40"/>
      <c r="Q40" s="40"/>
      <c r="R40" s="40"/>
      <c r="S40" s="40"/>
      <c r="T40" s="40"/>
      <c r="U40" s="40">
        <f t="shared" si="0"/>
        <v>5</v>
      </c>
      <c r="V40" s="40">
        <f>U40*V27/1000</f>
        <v>5.0000000000000001E-3</v>
      </c>
      <c r="W40" s="40">
        <v>250</v>
      </c>
      <c r="X40" s="47">
        <f t="shared" si="1"/>
        <v>1.25</v>
      </c>
    </row>
    <row r="41" spans="1:24" ht="26.25" customHeight="1">
      <c r="A41" s="51" t="s">
        <v>87</v>
      </c>
      <c r="B41" s="40" t="s">
        <v>30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>
        <v>98</v>
      </c>
      <c r="N41" s="77"/>
      <c r="O41" s="40"/>
      <c r="P41" s="40"/>
      <c r="Q41" s="40"/>
      <c r="R41" s="40"/>
      <c r="S41" s="40"/>
      <c r="T41" s="40"/>
      <c r="U41" s="40">
        <f t="shared" si="0"/>
        <v>98</v>
      </c>
      <c r="V41" s="40">
        <f>U41*V27/1000</f>
        <v>9.8000000000000004E-2</v>
      </c>
      <c r="W41" s="40">
        <v>460</v>
      </c>
      <c r="X41" s="47">
        <f t="shared" si="1"/>
        <v>45.08</v>
      </c>
    </row>
    <row r="42" spans="1:24" ht="24" customHeight="1">
      <c r="A42" s="51" t="s">
        <v>75</v>
      </c>
      <c r="B42" s="40" t="s">
        <v>30</v>
      </c>
      <c r="C42" s="61"/>
      <c r="D42" s="62"/>
      <c r="E42" s="62"/>
      <c r="F42" s="62"/>
      <c r="G42" s="62"/>
      <c r="H42" s="62"/>
      <c r="I42" s="62"/>
      <c r="J42" s="62"/>
      <c r="K42" s="62"/>
      <c r="L42" s="62"/>
      <c r="M42" s="62">
        <v>57</v>
      </c>
      <c r="N42" s="77"/>
      <c r="O42" s="62"/>
      <c r="P42" s="62"/>
      <c r="Q42" s="62"/>
      <c r="R42" s="62"/>
      <c r="S42" s="62"/>
      <c r="T42" s="62"/>
      <c r="U42" s="40">
        <f t="shared" si="0"/>
        <v>57</v>
      </c>
      <c r="V42" s="40">
        <f>U42*V27/1000</f>
        <v>5.7000000000000002E-2</v>
      </c>
      <c r="W42" s="62">
        <v>112</v>
      </c>
      <c r="X42" s="47">
        <f t="shared" si="1"/>
        <v>6.3840000000000003</v>
      </c>
    </row>
    <row r="43" spans="1:24" ht="24" customHeight="1">
      <c r="A43" s="51" t="s">
        <v>74</v>
      </c>
      <c r="B43" s="40" t="s">
        <v>30</v>
      </c>
      <c r="C43" s="63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77">
        <v>57</v>
      </c>
      <c r="O43" s="62"/>
      <c r="P43" s="62"/>
      <c r="Q43" s="62"/>
      <c r="R43" s="62"/>
      <c r="S43" s="62"/>
      <c r="T43" s="62"/>
      <c r="U43" s="40">
        <f t="shared" si="0"/>
        <v>57</v>
      </c>
      <c r="V43" s="40">
        <f>U43*V27/1000</f>
        <v>5.7000000000000002E-2</v>
      </c>
      <c r="W43" s="62">
        <v>132</v>
      </c>
      <c r="X43" s="47">
        <f t="shared" si="1"/>
        <v>7.524</v>
      </c>
    </row>
    <row r="44" spans="1:24" ht="24" customHeight="1">
      <c r="A44" s="51" t="s">
        <v>70</v>
      </c>
      <c r="B44" s="40" t="s">
        <v>30</v>
      </c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77">
        <v>16</v>
      </c>
      <c r="O44" s="62"/>
      <c r="P44" s="62"/>
      <c r="Q44" s="62"/>
      <c r="R44" s="62"/>
      <c r="S44" s="62"/>
      <c r="T44" s="62"/>
      <c r="U44" s="40">
        <f t="shared" si="0"/>
        <v>16</v>
      </c>
      <c r="V44" s="40">
        <f>U44*V27/1000</f>
        <v>1.6E-2</v>
      </c>
      <c r="W44" s="62">
        <v>150</v>
      </c>
      <c r="X44" s="47">
        <f t="shared" si="1"/>
        <v>2.4</v>
      </c>
    </row>
    <row r="45" spans="1:24" ht="24" customHeight="1">
      <c r="A45" s="51"/>
      <c r="B45" s="40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40">
        <f t="shared" si="0"/>
        <v>0</v>
      </c>
      <c r="V45" s="40">
        <f>U45*V27/1000</f>
        <v>0</v>
      </c>
      <c r="W45" s="62"/>
      <c r="X45" s="47">
        <f t="shared" si="1"/>
        <v>0</v>
      </c>
    </row>
    <row r="46" spans="1:24" ht="24" customHeight="1">
      <c r="A46" s="51"/>
      <c r="B46" s="40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40">
        <f t="shared" si="0"/>
        <v>0</v>
      </c>
      <c r="V46" s="40">
        <f>U46*V27/1000</f>
        <v>0</v>
      </c>
      <c r="W46" s="62"/>
      <c r="X46" s="47">
        <f t="shared" si="1"/>
        <v>0</v>
      </c>
    </row>
    <row r="47" spans="1:24" ht="24" customHeight="1">
      <c r="A47" s="51"/>
      <c r="B47" s="40" t="s">
        <v>30</v>
      </c>
      <c r="C47" s="6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0"/>
        <v>0</v>
      </c>
      <c r="V47" s="40">
        <f>U47*V27/1000</f>
        <v>0</v>
      </c>
      <c r="W47" s="62"/>
      <c r="X47" s="47">
        <f t="shared" si="1"/>
        <v>0</v>
      </c>
    </row>
    <row r="48" spans="1:24" ht="24" customHeight="1">
      <c r="A48" s="51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0"/>
        <v>0</v>
      </c>
      <c r="V48" s="40">
        <f>U48*V27/1000</f>
        <v>0</v>
      </c>
      <c r="W48" s="62"/>
      <c r="X48" s="47">
        <f t="shared" si="1"/>
        <v>0</v>
      </c>
    </row>
    <row r="49" spans="1:24" ht="24" customHeight="1">
      <c r="A49" s="51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0"/>
        <v>0</v>
      </c>
      <c r="V49" s="40">
        <f>U49*V27/1000</f>
        <v>0</v>
      </c>
      <c r="W49" s="62"/>
      <c r="X49" s="47">
        <f t="shared" si="1"/>
        <v>0</v>
      </c>
    </row>
    <row r="50" spans="1:24" ht="24" customHeight="1">
      <c r="A50" s="51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0"/>
        <v>0</v>
      </c>
      <c r="V50" s="40">
        <f>U50*V27/1000</f>
        <v>0</v>
      </c>
      <c r="W50" s="62"/>
      <c r="X50" s="47">
        <f t="shared" si="1"/>
        <v>0</v>
      </c>
    </row>
    <row r="51" spans="1:24" ht="21" customHeight="1">
      <c r="A51" s="51"/>
      <c r="B51" s="40" t="s">
        <v>30</v>
      </c>
      <c r="C51" s="63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>
        <f>PRODUCT(T42*T27/1000)</f>
        <v>0</v>
      </c>
      <c r="U51" s="40">
        <f t="shared" si="0"/>
        <v>0</v>
      </c>
      <c r="V51" s="40">
        <f>U51*V27/1000</f>
        <v>0</v>
      </c>
      <c r="W51" s="64"/>
      <c r="X51" s="47">
        <f>SUM(X29:X50)</f>
        <v>80.483999999999995</v>
      </c>
    </row>
    <row r="53" spans="1:24" s="43" customFormat="1">
      <c r="A53" s="42" t="s">
        <v>31</v>
      </c>
      <c r="B53" s="42"/>
      <c r="C53" s="42"/>
      <c r="D53" s="42"/>
      <c r="E53" s="42"/>
      <c r="F53" s="42"/>
      <c r="G53" s="42"/>
      <c r="H53" s="42" t="s">
        <v>28</v>
      </c>
      <c r="I53" s="42"/>
      <c r="J53" s="42" t="s">
        <v>35</v>
      </c>
      <c r="K53" s="42"/>
      <c r="L53" s="42"/>
      <c r="M53" s="42"/>
      <c r="N53" s="42"/>
      <c r="O53" s="42" t="s">
        <v>36</v>
      </c>
      <c r="P53" s="42"/>
      <c r="Q53" s="42"/>
      <c r="R53" s="42" t="s">
        <v>37</v>
      </c>
      <c r="S53" s="42"/>
      <c r="T53" s="42"/>
      <c r="V53" s="42"/>
    </row>
    <row r="54" spans="1:24">
      <c r="A54" s="16" t="s">
        <v>39</v>
      </c>
      <c r="B54" s="16"/>
      <c r="C54" s="16" t="s">
        <v>34</v>
      </c>
      <c r="D54" s="16"/>
      <c r="E54" s="16"/>
      <c r="F54" s="16"/>
      <c r="G54" s="16"/>
      <c r="H54" s="16" t="s">
        <v>39</v>
      </c>
      <c r="I54" s="16"/>
      <c r="J54" s="16"/>
      <c r="K54" s="16"/>
      <c r="L54" s="16" t="s">
        <v>34</v>
      </c>
      <c r="M54" s="16"/>
      <c r="N54" s="16"/>
      <c r="O54" s="16"/>
      <c r="P54" s="16"/>
      <c r="Q54" s="16"/>
      <c r="R54" s="16" t="s">
        <v>38</v>
      </c>
      <c r="S54" s="16"/>
      <c r="T54" s="16"/>
    </row>
    <row r="55" spans="1:24" s="43" customFormat="1">
      <c r="A55" s="42" t="s">
        <v>32</v>
      </c>
      <c r="B55" s="42"/>
      <c r="C55" s="42"/>
      <c r="D55" s="42"/>
      <c r="E55" s="42"/>
      <c r="F55" s="42"/>
      <c r="G55" s="42"/>
      <c r="H55" s="42" t="s">
        <v>29</v>
      </c>
      <c r="I55" s="42"/>
      <c r="J55" s="42" t="s">
        <v>35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V55" s="42"/>
    </row>
    <row r="56" spans="1:24">
      <c r="A56" s="16" t="s">
        <v>33</v>
      </c>
      <c r="B56" s="16"/>
      <c r="C56" s="16" t="s">
        <v>34</v>
      </c>
      <c r="D56" s="16"/>
      <c r="E56" s="16"/>
      <c r="F56" s="16"/>
      <c r="G56" s="16"/>
      <c r="H56" s="16" t="s">
        <v>33</v>
      </c>
      <c r="I56" s="16"/>
      <c r="J56" s="16"/>
      <c r="K56" s="16"/>
      <c r="L56" s="16" t="s">
        <v>34</v>
      </c>
      <c r="M56" s="16"/>
      <c r="N56" s="16"/>
      <c r="O56" s="16"/>
      <c r="P56" s="16"/>
      <c r="Q56" s="16"/>
      <c r="R56" s="16"/>
      <c r="S56" s="16"/>
      <c r="T56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2"/>
  <sheetViews>
    <sheetView showZeros="0" view="pageBreakPreview" topLeftCell="A18" zoomScale="50" zoomScaleSheetLayoutView="50" workbookViewId="0">
      <selection activeCell="X38" sqref="X38:X39"/>
    </sheetView>
  </sheetViews>
  <sheetFormatPr defaultRowHeight="18.75"/>
  <cols>
    <col min="1" max="1" width="38.28515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24"/>
      <c r="D5" s="124"/>
      <c r="E5" s="124"/>
      <c r="F5" s="124"/>
      <c r="G5" s="12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25" t="s">
        <v>3</v>
      </c>
      <c r="D6" s="125"/>
      <c r="E6" s="125"/>
      <c r="F6" s="125"/>
      <c r="G6" s="125"/>
      <c r="H6" s="2"/>
      <c r="I6" s="2"/>
      <c r="J6" s="2"/>
      <c r="K6" s="2"/>
      <c r="L6" s="126" t="s">
        <v>48</v>
      </c>
      <c r="M6" s="126"/>
      <c r="N6" s="126"/>
      <c r="O6" s="126"/>
      <c r="P6" s="126"/>
      <c r="Q6" s="126"/>
      <c r="R6" s="126"/>
      <c r="S6" s="126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27" t="s">
        <v>40</v>
      </c>
      <c r="B9" s="128"/>
      <c r="C9" s="129"/>
      <c r="D9" s="133" t="s">
        <v>43</v>
      </c>
      <c r="E9" s="136" t="s">
        <v>44</v>
      </c>
      <c r="F9" s="133" t="s">
        <v>45</v>
      </c>
      <c r="G9" s="133" t="s">
        <v>46</v>
      </c>
      <c r="H9" s="127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7" t="s">
        <v>5</v>
      </c>
      <c r="W9" s="97"/>
      <c r="X9" s="97"/>
      <c r="Y9" s="1"/>
    </row>
    <row r="10" spans="1:25" ht="15">
      <c r="A10" s="130"/>
      <c r="B10" s="131"/>
      <c r="C10" s="132"/>
      <c r="D10" s="134"/>
      <c r="E10" s="137"/>
      <c r="F10" s="134"/>
      <c r="G10" s="134"/>
      <c r="H10" s="139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07" t="s">
        <v>21</v>
      </c>
      <c r="W10" s="107"/>
      <c r="X10" s="107"/>
      <c r="Y10" s="1"/>
    </row>
    <row r="11" spans="1:25" ht="15" customHeight="1">
      <c r="A11" s="111" t="s">
        <v>41</v>
      </c>
      <c r="B11" s="114" t="s">
        <v>42</v>
      </c>
      <c r="C11" s="115"/>
      <c r="D11" s="134"/>
      <c r="E11" s="137"/>
      <c r="F11" s="134"/>
      <c r="G11" s="134"/>
      <c r="H11" s="139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07"/>
      <c r="W11" s="107"/>
      <c r="X11" s="107"/>
      <c r="Y11" s="1"/>
    </row>
    <row r="12" spans="1:25" ht="27.75" customHeight="1">
      <c r="A12" s="112"/>
      <c r="B12" s="116"/>
      <c r="C12" s="117"/>
      <c r="D12" s="134"/>
      <c r="E12" s="137"/>
      <c r="F12" s="134"/>
      <c r="G12" s="134"/>
      <c r="H12" s="139"/>
      <c r="I12" s="33"/>
      <c r="J12" s="34"/>
      <c r="K12" s="120" t="s">
        <v>59</v>
      </c>
      <c r="L12" s="120"/>
      <c r="M12" s="120"/>
      <c r="N12" s="120"/>
      <c r="O12" s="120"/>
      <c r="P12" s="120"/>
      <c r="Q12" s="2"/>
      <c r="R12" s="2"/>
      <c r="S12" s="7"/>
      <c r="T12" s="30"/>
      <c r="U12" s="2" t="s">
        <v>50</v>
      </c>
      <c r="V12" s="107"/>
      <c r="W12" s="107"/>
      <c r="X12" s="107"/>
      <c r="Y12" s="1"/>
    </row>
    <row r="13" spans="1:25" ht="22.5" customHeight="1">
      <c r="A13" s="113"/>
      <c r="B13" s="118"/>
      <c r="C13" s="119"/>
      <c r="D13" s="135"/>
      <c r="E13" s="138"/>
      <c r="F13" s="135"/>
      <c r="G13" s="135"/>
      <c r="H13" s="130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07"/>
      <c r="W13" s="107"/>
      <c r="X13" s="107"/>
      <c r="Y13" s="1"/>
    </row>
    <row r="14" spans="1:25" ht="23.25">
      <c r="A14" s="68"/>
      <c r="B14" s="121"/>
      <c r="C14" s="122"/>
      <c r="D14" s="68"/>
      <c r="E14" s="68">
        <f>V27</f>
        <v>1</v>
      </c>
      <c r="F14" s="68">
        <f>X52</f>
        <v>0</v>
      </c>
      <c r="G14" s="48">
        <f>X47</f>
        <v>84.415000000000006</v>
      </c>
      <c r="H14" s="70"/>
      <c r="I14" s="26"/>
      <c r="J14" s="35" t="s">
        <v>6</v>
      </c>
      <c r="K14" s="35"/>
      <c r="L14" s="35"/>
      <c r="M14" s="36"/>
      <c r="N14" s="123"/>
      <c r="O14" s="102"/>
      <c r="P14" s="102"/>
      <c r="Q14" s="102"/>
      <c r="R14" s="102"/>
      <c r="S14" s="31"/>
      <c r="T14" s="54"/>
      <c r="U14" s="2" t="s">
        <v>24</v>
      </c>
      <c r="V14" s="107"/>
      <c r="W14" s="107"/>
      <c r="X14" s="107"/>
      <c r="Y14" s="1"/>
    </row>
    <row r="15" spans="1:25" ht="20.25">
      <c r="A15" s="24"/>
      <c r="B15" s="105" t="s">
        <v>52</v>
      </c>
      <c r="C15" s="106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07"/>
      <c r="W15" s="107"/>
      <c r="X15" s="107"/>
      <c r="Y15" s="1"/>
    </row>
    <row r="16" spans="1:25" ht="20.25">
      <c r="A16" s="24"/>
      <c r="B16" s="105"/>
      <c r="C16" s="106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08"/>
      <c r="O16" s="109"/>
      <c r="P16" s="109"/>
      <c r="Q16" s="109"/>
      <c r="R16" s="109"/>
      <c r="S16" s="109"/>
      <c r="T16" s="57"/>
      <c r="U16" s="2"/>
      <c r="V16" s="107"/>
      <c r="W16" s="107"/>
      <c r="X16" s="107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07"/>
      <c r="W17" s="107"/>
      <c r="X17" s="107"/>
      <c r="Y17" s="1"/>
    </row>
    <row r="18" spans="1:25" ht="20.25">
      <c r="A18" s="24"/>
      <c r="B18" s="105"/>
      <c r="C18" s="106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0"/>
      <c r="O18" s="110"/>
      <c r="P18" s="110"/>
      <c r="Q18" s="110"/>
      <c r="R18" s="110"/>
      <c r="S18" s="110"/>
      <c r="T18" s="57"/>
      <c r="U18" s="2"/>
      <c r="V18" s="107"/>
      <c r="W18" s="107"/>
      <c r="X18" s="107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50" t="s">
        <v>8</v>
      </c>
      <c r="B20" s="150"/>
      <c r="C20" s="151" t="s">
        <v>9</v>
      </c>
      <c r="D20" s="150" t="s">
        <v>10</v>
      </c>
      <c r="E20" s="150"/>
      <c r="F20" s="150"/>
      <c r="G20" s="150"/>
      <c r="H20" s="150"/>
      <c r="I20" s="152"/>
      <c r="J20" s="152"/>
      <c r="K20" s="152"/>
      <c r="L20" s="152"/>
      <c r="M20" s="152"/>
      <c r="N20" s="152"/>
      <c r="O20" s="152"/>
      <c r="P20" s="150"/>
      <c r="Q20" s="153"/>
      <c r="R20" s="153"/>
      <c r="S20" s="150"/>
      <c r="T20" s="150"/>
      <c r="U20" s="150"/>
      <c r="V20" s="92" t="s">
        <v>27</v>
      </c>
      <c r="W20" s="93"/>
      <c r="X20" s="96" t="s">
        <v>11</v>
      </c>
      <c r="Y20" s="1"/>
    </row>
    <row r="21" spans="1:25" ht="15">
      <c r="A21" s="154" t="s">
        <v>12</v>
      </c>
      <c r="B21" s="154" t="s">
        <v>13</v>
      </c>
      <c r="C21" s="151"/>
      <c r="D21" s="154" t="s">
        <v>14</v>
      </c>
      <c r="E21" s="154"/>
      <c r="F21" s="154"/>
      <c r="G21" s="154"/>
      <c r="H21" s="154"/>
      <c r="I21" s="154"/>
      <c r="J21" s="154"/>
      <c r="K21" s="154"/>
      <c r="L21" s="155" t="s">
        <v>26</v>
      </c>
      <c r="M21" s="156"/>
      <c r="N21" s="156"/>
      <c r="O21" s="156"/>
      <c r="P21" s="156"/>
      <c r="Q21" s="156"/>
      <c r="R21" s="157"/>
      <c r="S21" s="156" t="s">
        <v>25</v>
      </c>
      <c r="T21" s="151"/>
      <c r="U21" s="151"/>
      <c r="V21" s="94"/>
      <c r="W21" s="95"/>
      <c r="X21" s="96"/>
      <c r="Y21" s="1"/>
    </row>
    <row r="22" spans="1:25" ht="26.25" customHeight="1">
      <c r="A22" s="154"/>
      <c r="B22" s="154"/>
      <c r="C22" s="151"/>
      <c r="D22" s="154"/>
      <c r="E22" s="154"/>
      <c r="F22" s="154"/>
      <c r="G22" s="154"/>
      <c r="H22" s="154"/>
      <c r="I22" s="154"/>
      <c r="J22" s="154"/>
      <c r="K22" s="154"/>
      <c r="L22" s="158"/>
      <c r="M22" s="159"/>
      <c r="N22" s="159"/>
      <c r="O22" s="159"/>
      <c r="P22" s="159"/>
      <c r="Q22" s="159"/>
      <c r="R22" s="160"/>
      <c r="S22" s="159"/>
      <c r="T22" s="151"/>
      <c r="U22" s="151"/>
      <c r="V22" s="104" t="s">
        <v>15</v>
      </c>
      <c r="W22" s="104"/>
      <c r="X22" s="104"/>
      <c r="Y22" s="1"/>
    </row>
    <row r="23" spans="1:25" ht="15" customHeight="1">
      <c r="A23" s="154"/>
      <c r="B23" s="154"/>
      <c r="C23" s="151"/>
      <c r="D23" s="141"/>
      <c r="E23" s="141"/>
      <c r="F23" s="141"/>
      <c r="G23" s="141"/>
      <c r="H23" s="141"/>
      <c r="I23" s="141"/>
      <c r="J23" s="142"/>
      <c r="K23" s="148"/>
      <c r="L23" s="141" t="s">
        <v>107</v>
      </c>
      <c r="M23" s="141" t="s">
        <v>127</v>
      </c>
      <c r="N23" s="142" t="s">
        <v>118</v>
      </c>
      <c r="O23" s="142" t="s">
        <v>128</v>
      </c>
      <c r="P23" s="142" t="s">
        <v>60</v>
      </c>
      <c r="Q23" s="144" t="s">
        <v>61</v>
      </c>
      <c r="R23" s="144"/>
      <c r="S23" s="161"/>
      <c r="T23" s="161"/>
      <c r="U23" s="161" t="s">
        <v>51</v>
      </c>
      <c r="V23" s="84" t="s">
        <v>16</v>
      </c>
      <c r="W23" s="80" t="s">
        <v>17</v>
      </c>
      <c r="X23" s="80" t="s">
        <v>18</v>
      </c>
      <c r="Y23" s="1"/>
    </row>
    <row r="24" spans="1:25" ht="15">
      <c r="A24" s="154"/>
      <c r="B24" s="154"/>
      <c r="C24" s="151"/>
      <c r="D24" s="143"/>
      <c r="E24" s="143"/>
      <c r="F24" s="143"/>
      <c r="G24" s="143"/>
      <c r="H24" s="143"/>
      <c r="I24" s="143"/>
      <c r="J24" s="142"/>
      <c r="K24" s="148"/>
      <c r="L24" s="143"/>
      <c r="M24" s="143"/>
      <c r="N24" s="142"/>
      <c r="O24" s="142"/>
      <c r="P24" s="142"/>
      <c r="Q24" s="142"/>
      <c r="R24" s="142"/>
      <c r="S24" s="161"/>
      <c r="T24" s="161"/>
      <c r="U24" s="161"/>
      <c r="V24" s="84"/>
      <c r="W24" s="80"/>
      <c r="X24" s="80"/>
      <c r="Y24" s="1"/>
    </row>
    <row r="25" spans="1:25" ht="89.25" customHeight="1">
      <c r="A25" s="154"/>
      <c r="B25" s="154"/>
      <c r="C25" s="151"/>
      <c r="D25" s="144"/>
      <c r="E25" s="144"/>
      <c r="F25" s="144"/>
      <c r="G25" s="144"/>
      <c r="H25" s="144"/>
      <c r="I25" s="144"/>
      <c r="J25" s="142"/>
      <c r="K25" s="148"/>
      <c r="L25" s="144"/>
      <c r="M25" s="144"/>
      <c r="N25" s="142"/>
      <c r="O25" s="142"/>
      <c r="P25" s="142"/>
      <c r="Q25" s="142"/>
      <c r="R25" s="142"/>
      <c r="S25" s="161"/>
      <c r="T25" s="161"/>
      <c r="U25" s="161"/>
      <c r="V25" s="84"/>
      <c r="W25" s="80"/>
      <c r="X25" s="80"/>
      <c r="Y25" s="1"/>
    </row>
    <row r="26" spans="1:25" thickBot="1">
      <c r="A26" s="162">
        <v>1</v>
      </c>
      <c r="B26" s="145">
        <v>2</v>
      </c>
      <c r="C26" s="145">
        <v>3</v>
      </c>
      <c r="D26" s="145"/>
      <c r="E26" s="145"/>
      <c r="F26" s="145"/>
      <c r="G26" s="145"/>
      <c r="H26" s="145"/>
      <c r="I26" s="145"/>
      <c r="J26" s="145"/>
      <c r="K26" s="145"/>
      <c r="L26" s="145">
        <v>12</v>
      </c>
      <c r="M26" s="145">
        <v>13</v>
      </c>
      <c r="N26" s="145">
        <v>17</v>
      </c>
      <c r="O26" s="145">
        <v>18</v>
      </c>
      <c r="P26" s="145">
        <v>19</v>
      </c>
      <c r="Q26" s="145">
        <v>20</v>
      </c>
      <c r="R26" s="145">
        <v>21</v>
      </c>
      <c r="S26" s="145">
        <v>22</v>
      </c>
      <c r="T26" s="145">
        <v>31</v>
      </c>
      <c r="U26" s="14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163" t="s">
        <v>19</v>
      </c>
      <c r="B27" s="164" t="s">
        <v>58</v>
      </c>
      <c r="C27" s="165"/>
      <c r="D27" s="146"/>
      <c r="E27" s="146"/>
      <c r="F27" s="146"/>
      <c r="G27" s="146"/>
      <c r="H27" s="146"/>
      <c r="I27" s="146"/>
      <c r="J27" s="146"/>
      <c r="K27" s="146"/>
      <c r="L27" s="146">
        <f>E14</f>
        <v>1</v>
      </c>
      <c r="M27" s="146">
        <f>E14</f>
        <v>1</v>
      </c>
      <c r="N27" s="146">
        <f>E14</f>
        <v>1</v>
      </c>
      <c r="O27" s="146">
        <f>E14</f>
        <v>1</v>
      </c>
      <c r="P27" s="146">
        <f>E14</f>
        <v>1</v>
      </c>
      <c r="Q27" s="146">
        <f>E14</f>
        <v>1</v>
      </c>
      <c r="R27" s="146">
        <f>E14</f>
        <v>1</v>
      </c>
      <c r="S27" s="146">
        <f>E14</f>
        <v>1</v>
      </c>
      <c r="T27" s="146">
        <f>E14</f>
        <v>1</v>
      </c>
      <c r="U27" s="165"/>
      <c r="V27" s="67">
        <v>1</v>
      </c>
      <c r="W27" s="25"/>
      <c r="X27" s="11"/>
      <c r="Y27" s="1"/>
    </row>
    <row r="28" spans="1:25" ht="26.25" customHeight="1" thickBot="1">
      <c r="A28" s="166" t="s">
        <v>20</v>
      </c>
      <c r="B28" s="167" t="s">
        <v>30</v>
      </c>
      <c r="C28" s="168"/>
      <c r="D28" s="147"/>
      <c r="E28" s="147"/>
      <c r="F28" s="147"/>
      <c r="G28" s="147"/>
      <c r="H28" s="147"/>
      <c r="I28" s="147"/>
      <c r="J28" s="147"/>
      <c r="K28" s="147"/>
      <c r="L28" s="147">
        <v>250</v>
      </c>
      <c r="M28" s="147">
        <v>100</v>
      </c>
      <c r="N28" s="147">
        <v>200</v>
      </c>
      <c r="O28" s="147">
        <v>200</v>
      </c>
      <c r="P28" s="147">
        <v>20</v>
      </c>
      <c r="Q28" s="147">
        <v>30</v>
      </c>
      <c r="R28" s="169"/>
      <c r="S28" s="168"/>
      <c r="T28" s="168"/>
      <c r="U28" s="168" t="s">
        <v>57</v>
      </c>
      <c r="V28" s="50" t="s">
        <v>56</v>
      </c>
      <c r="W28" s="13"/>
      <c r="X28" s="46"/>
      <c r="Y28" s="1"/>
    </row>
    <row r="29" spans="1:25" ht="20.25" customHeight="1">
      <c r="A29" s="149" t="s">
        <v>76</v>
      </c>
      <c r="B29" s="62" t="s">
        <v>30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>
        <v>36</v>
      </c>
      <c r="O29" s="62"/>
      <c r="P29" s="62"/>
      <c r="Q29" s="62"/>
      <c r="R29" s="62"/>
      <c r="S29" s="62"/>
      <c r="T29" s="62"/>
      <c r="U29" s="62">
        <f t="shared" ref="U29:U47" si="0">SUM(C29:T29)</f>
        <v>36</v>
      </c>
      <c r="V29" s="40">
        <f>U29*V27/1000</f>
        <v>3.5999999999999997E-2</v>
      </c>
      <c r="W29" s="40">
        <v>48</v>
      </c>
      <c r="X29" s="47">
        <f t="shared" ref="X29:X46" si="1">V29*W29</f>
        <v>1.7279999999999998</v>
      </c>
    </row>
    <row r="30" spans="1:25" ht="24" customHeight="1">
      <c r="A30" s="149" t="s">
        <v>67</v>
      </c>
      <c r="B30" s="62" t="s">
        <v>30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>
        <v>20</v>
      </c>
      <c r="P30" s="64"/>
      <c r="Q30" s="64"/>
      <c r="R30" s="64"/>
      <c r="S30" s="64"/>
      <c r="T30" s="64">
        <f>PRODUCT(T29*U27/1000)</f>
        <v>0</v>
      </c>
      <c r="U30" s="62">
        <f t="shared" si="0"/>
        <v>20</v>
      </c>
      <c r="V30" s="40">
        <f>U30*V27/1000</f>
        <v>0.02</v>
      </c>
      <c r="W30" s="41">
        <v>72</v>
      </c>
      <c r="X30" s="47">
        <f t="shared" si="1"/>
        <v>1.44</v>
      </c>
    </row>
    <row r="31" spans="1:25" ht="21" customHeight="1">
      <c r="A31" s="149" t="s">
        <v>63</v>
      </c>
      <c r="B31" s="62" t="s">
        <v>30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>
        <v>7</v>
      </c>
      <c r="O31" s="62"/>
      <c r="P31" s="62"/>
      <c r="Q31" s="62"/>
      <c r="R31" s="62"/>
      <c r="S31" s="62"/>
      <c r="T31" s="62"/>
      <c r="U31" s="62">
        <f t="shared" si="0"/>
        <v>7</v>
      </c>
      <c r="V31" s="40">
        <f>U31*V27/1000</f>
        <v>7.0000000000000001E-3</v>
      </c>
      <c r="W31" s="40">
        <v>700</v>
      </c>
      <c r="X31" s="47">
        <f t="shared" si="1"/>
        <v>4.9000000000000004</v>
      </c>
    </row>
    <row r="32" spans="1:25" ht="21.75" customHeight="1">
      <c r="A32" s="149" t="s">
        <v>71</v>
      </c>
      <c r="B32" s="62" t="s">
        <v>30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>
        <v>30</v>
      </c>
      <c r="R32" s="62"/>
      <c r="S32" s="62"/>
      <c r="T32" s="62"/>
      <c r="U32" s="62">
        <f t="shared" si="0"/>
        <v>30</v>
      </c>
      <c r="V32" s="40">
        <f>U32*V27/1000</f>
        <v>0.03</v>
      </c>
      <c r="W32" s="40">
        <v>88</v>
      </c>
      <c r="X32" s="47">
        <f t="shared" si="1"/>
        <v>2.6399999999999997</v>
      </c>
    </row>
    <row r="33" spans="1:24" ht="21.75" customHeight="1">
      <c r="A33" s="149" t="s">
        <v>61</v>
      </c>
      <c r="B33" s="62" t="s">
        <v>30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>
        <v>20</v>
      </c>
      <c r="Q33" s="64"/>
      <c r="R33" s="64"/>
      <c r="S33" s="64"/>
      <c r="T33" s="64">
        <f>PRODUCT(T32*U27/1000)</f>
        <v>0</v>
      </c>
      <c r="U33" s="62">
        <f t="shared" si="0"/>
        <v>20</v>
      </c>
      <c r="V33" s="40">
        <f>U33*V27/1000</f>
        <v>0.02</v>
      </c>
      <c r="W33" s="41">
        <v>65</v>
      </c>
      <c r="X33" s="47">
        <f t="shared" si="1"/>
        <v>1.3</v>
      </c>
    </row>
    <row r="34" spans="1:24" ht="26.25" customHeight="1">
      <c r="A34" s="149" t="s">
        <v>66</v>
      </c>
      <c r="B34" s="62" t="s">
        <v>30</v>
      </c>
      <c r="C34" s="62"/>
      <c r="D34" s="62"/>
      <c r="E34" s="62"/>
      <c r="F34" s="62"/>
      <c r="G34" s="62"/>
      <c r="H34" s="62"/>
      <c r="I34" s="62"/>
      <c r="J34" s="62"/>
      <c r="K34" s="62"/>
      <c r="L34" s="62">
        <v>15</v>
      </c>
      <c r="M34" s="62">
        <v>13</v>
      </c>
      <c r="N34" s="62"/>
      <c r="O34" s="62"/>
      <c r="P34" s="62"/>
      <c r="Q34" s="62"/>
      <c r="R34" s="62"/>
      <c r="S34" s="62"/>
      <c r="T34" s="62"/>
      <c r="U34" s="62">
        <f t="shared" si="0"/>
        <v>28</v>
      </c>
      <c r="V34" s="40">
        <f>U34*V27/1000</f>
        <v>2.8000000000000001E-2</v>
      </c>
      <c r="W34" s="40">
        <v>41</v>
      </c>
      <c r="X34" s="47">
        <f t="shared" si="1"/>
        <v>1.1480000000000001</v>
      </c>
    </row>
    <row r="35" spans="1:24" ht="26.25" customHeight="1">
      <c r="A35" s="149" t="s">
        <v>80</v>
      </c>
      <c r="B35" s="62" t="s">
        <v>30</v>
      </c>
      <c r="C35" s="62"/>
      <c r="D35" s="62"/>
      <c r="E35" s="62"/>
      <c r="F35" s="62"/>
      <c r="G35" s="62"/>
      <c r="H35" s="62"/>
      <c r="I35" s="62"/>
      <c r="J35" s="62"/>
      <c r="K35" s="62"/>
      <c r="L35" s="62">
        <v>125</v>
      </c>
      <c r="M35" s="62"/>
      <c r="N35" s="62">
        <v>230</v>
      </c>
      <c r="O35" s="62"/>
      <c r="P35" s="62"/>
      <c r="Q35" s="62"/>
      <c r="R35" s="62"/>
      <c r="S35" s="62"/>
      <c r="T35" s="62"/>
      <c r="U35" s="62">
        <f t="shared" si="0"/>
        <v>355</v>
      </c>
      <c r="V35" s="40">
        <f>U35*V27/1000</f>
        <v>0.35499999999999998</v>
      </c>
      <c r="W35" s="40">
        <v>53</v>
      </c>
      <c r="X35" s="47">
        <f t="shared" si="1"/>
        <v>18.814999999999998</v>
      </c>
    </row>
    <row r="36" spans="1:24" ht="26.25" customHeight="1">
      <c r="A36" s="149" t="s">
        <v>65</v>
      </c>
      <c r="B36" s="62" t="s">
        <v>30</v>
      </c>
      <c r="C36" s="62"/>
      <c r="D36" s="62"/>
      <c r="E36" s="62"/>
      <c r="F36" s="62"/>
      <c r="G36" s="62"/>
      <c r="H36" s="62"/>
      <c r="I36" s="62"/>
      <c r="J36" s="62"/>
      <c r="K36" s="62"/>
      <c r="L36" s="62">
        <v>16</v>
      </c>
      <c r="M36" s="62">
        <v>12</v>
      </c>
      <c r="N36" s="62"/>
      <c r="O36" s="62"/>
      <c r="P36" s="62"/>
      <c r="Q36" s="62"/>
      <c r="R36" s="62"/>
      <c r="S36" s="62"/>
      <c r="T36" s="62"/>
      <c r="U36" s="62">
        <f t="shared" si="0"/>
        <v>28</v>
      </c>
      <c r="V36" s="40">
        <f>U36*V27/1000</f>
        <v>2.8000000000000001E-2</v>
      </c>
      <c r="W36" s="40">
        <v>55</v>
      </c>
      <c r="X36" s="47">
        <f t="shared" si="1"/>
        <v>1.54</v>
      </c>
    </row>
    <row r="37" spans="1:24" ht="26.25" customHeight="1">
      <c r="A37" s="149" t="s">
        <v>81</v>
      </c>
      <c r="B37" s="62" t="s">
        <v>30</v>
      </c>
      <c r="C37" s="62"/>
      <c r="D37" s="62"/>
      <c r="E37" s="62"/>
      <c r="F37" s="62"/>
      <c r="G37" s="62"/>
      <c r="H37" s="62"/>
      <c r="I37" s="62"/>
      <c r="J37" s="62"/>
      <c r="K37" s="62"/>
      <c r="L37" s="62">
        <v>4</v>
      </c>
      <c r="M37" s="62">
        <v>7</v>
      </c>
      <c r="N37" s="62"/>
      <c r="O37" s="62"/>
      <c r="P37" s="62"/>
      <c r="Q37" s="62"/>
      <c r="R37" s="62"/>
      <c r="S37" s="62"/>
      <c r="T37" s="62"/>
      <c r="U37" s="62">
        <f t="shared" si="0"/>
        <v>11</v>
      </c>
      <c r="V37" s="40">
        <f>U37*V27/1000</f>
        <v>1.0999999999999999E-2</v>
      </c>
      <c r="W37" s="40">
        <v>115</v>
      </c>
      <c r="X37" s="47">
        <f t="shared" si="1"/>
        <v>1.2649999999999999</v>
      </c>
    </row>
    <row r="38" spans="1:24" ht="24" customHeight="1">
      <c r="A38" s="171" t="s">
        <v>94</v>
      </c>
      <c r="B38" s="62" t="s">
        <v>30</v>
      </c>
      <c r="C38" s="61"/>
      <c r="D38" s="62"/>
      <c r="E38" s="62"/>
      <c r="F38" s="62"/>
      <c r="G38" s="62"/>
      <c r="H38" s="62"/>
      <c r="I38" s="62"/>
      <c r="J38" s="62"/>
      <c r="K38" s="62"/>
      <c r="L38" s="62">
        <v>6</v>
      </c>
      <c r="M38" s="62"/>
      <c r="N38" s="62"/>
      <c r="O38" s="62"/>
      <c r="P38" s="62"/>
      <c r="Q38" s="62"/>
      <c r="R38" s="62"/>
      <c r="S38" s="62"/>
      <c r="T38" s="62"/>
      <c r="U38" s="62">
        <f t="shared" si="0"/>
        <v>6</v>
      </c>
      <c r="V38" s="40">
        <f>U38*V27/1000</f>
        <v>6.0000000000000001E-3</v>
      </c>
      <c r="W38" s="62">
        <v>49</v>
      </c>
      <c r="X38" s="47">
        <f t="shared" si="1"/>
        <v>0.29399999999999998</v>
      </c>
    </row>
    <row r="39" spans="1:24" ht="24" customHeight="1">
      <c r="A39" s="171" t="s">
        <v>106</v>
      </c>
      <c r="B39" s="62" t="s">
        <v>30</v>
      </c>
      <c r="C39" s="63"/>
      <c r="D39" s="62"/>
      <c r="E39" s="62"/>
      <c r="F39" s="62"/>
      <c r="G39" s="62"/>
      <c r="H39" s="62"/>
      <c r="I39" s="62"/>
      <c r="J39" s="62"/>
      <c r="K39" s="62"/>
      <c r="L39" s="62"/>
      <c r="M39" s="62">
        <v>81</v>
      </c>
      <c r="N39" s="62"/>
      <c r="O39" s="62"/>
      <c r="P39" s="62"/>
      <c r="Q39" s="62"/>
      <c r="R39" s="62"/>
      <c r="S39" s="62"/>
      <c r="T39" s="62"/>
      <c r="U39" s="62">
        <f t="shared" si="0"/>
        <v>81</v>
      </c>
      <c r="V39" s="40">
        <f>U39*V27/1000</f>
        <v>8.1000000000000003E-2</v>
      </c>
      <c r="W39" s="62">
        <v>540</v>
      </c>
      <c r="X39" s="47">
        <f t="shared" si="1"/>
        <v>43.74</v>
      </c>
    </row>
    <row r="40" spans="1:24" ht="24" customHeight="1">
      <c r="A40" s="79" t="s">
        <v>68</v>
      </c>
      <c r="B40" s="40" t="s">
        <v>30</v>
      </c>
      <c r="C40" s="63"/>
      <c r="D40" s="62"/>
      <c r="E40" s="62"/>
      <c r="F40" s="62"/>
      <c r="G40" s="62"/>
      <c r="H40" s="62"/>
      <c r="I40" s="62"/>
      <c r="J40" s="62"/>
      <c r="K40" s="62"/>
      <c r="L40" s="62"/>
      <c r="M40" s="62">
        <v>3</v>
      </c>
      <c r="N40" s="62"/>
      <c r="O40" s="62"/>
      <c r="P40" s="62"/>
      <c r="Q40" s="62"/>
      <c r="R40" s="62"/>
      <c r="S40" s="62"/>
      <c r="T40" s="62"/>
      <c r="U40" s="40">
        <f t="shared" si="0"/>
        <v>3</v>
      </c>
      <c r="V40" s="40">
        <f>U40*V27/1000</f>
        <v>3.0000000000000001E-3</v>
      </c>
      <c r="W40" s="62">
        <v>295</v>
      </c>
      <c r="X40" s="47">
        <f t="shared" si="1"/>
        <v>0.88500000000000001</v>
      </c>
    </row>
    <row r="41" spans="1:24" ht="24" customHeight="1">
      <c r="A41" s="79" t="s">
        <v>64</v>
      </c>
      <c r="B41" s="40" t="s">
        <v>30</v>
      </c>
      <c r="C41" s="63"/>
      <c r="D41" s="62"/>
      <c r="E41" s="62"/>
      <c r="F41" s="62"/>
      <c r="G41" s="62"/>
      <c r="H41" s="62"/>
      <c r="I41" s="62"/>
      <c r="J41" s="62"/>
      <c r="K41" s="62"/>
      <c r="L41" s="62"/>
      <c r="M41" s="62">
        <v>3</v>
      </c>
      <c r="N41" s="62"/>
      <c r="O41" s="62"/>
      <c r="P41" s="62"/>
      <c r="Q41" s="62"/>
      <c r="R41" s="62"/>
      <c r="S41" s="62"/>
      <c r="T41" s="62"/>
      <c r="U41" s="40">
        <f t="shared" si="0"/>
        <v>3</v>
      </c>
      <c r="V41" s="40">
        <f>U41*V27/1000</f>
        <v>3.0000000000000001E-3</v>
      </c>
      <c r="W41" s="62">
        <v>40</v>
      </c>
      <c r="X41" s="47">
        <f t="shared" si="1"/>
        <v>0.12</v>
      </c>
    </row>
    <row r="42" spans="1:24" ht="24" customHeight="1">
      <c r="A42" s="79" t="s">
        <v>92</v>
      </c>
      <c r="B42" s="40" t="s">
        <v>30</v>
      </c>
      <c r="C42" s="63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>
        <v>20</v>
      </c>
      <c r="P42" s="62"/>
      <c r="Q42" s="62"/>
      <c r="R42" s="62"/>
      <c r="S42" s="62"/>
      <c r="T42" s="62"/>
      <c r="U42" s="40">
        <f t="shared" si="0"/>
        <v>20</v>
      </c>
      <c r="V42" s="40">
        <f>U42*V27/1000</f>
        <v>0.02</v>
      </c>
      <c r="W42" s="62">
        <v>230</v>
      </c>
      <c r="X42" s="47">
        <f t="shared" si="1"/>
        <v>4.6000000000000005</v>
      </c>
    </row>
    <row r="43" spans="1:24" ht="24" customHeight="1">
      <c r="A43" s="65"/>
      <c r="B43" s="40" t="s">
        <v>30</v>
      </c>
      <c r="C43" s="63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40">
        <f t="shared" si="0"/>
        <v>0</v>
      </c>
      <c r="V43" s="40">
        <f>U43*V27/1000</f>
        <v>0</v>
      </c>
      <c r="W43" s="62"/>
      <c r="X43" s="47">
        <f t="shared" si="1"/>
        <v>0</v>
      </c>
    </row>
    <row r="44" spans="1:24" ht="24" customHeight="1">
      <c r="A44" s="65"/>
      <c r="B44" s="40" t="s">
        <v>30</v>
      </c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40">
        <f t="shared" si="0"/>
        <v>0</v>
      </c>
      <c r="V44" s="40">
        <f>U44*V27/1000</f>
        <v>0</v>
      </c>
      <c r="W44" s="62"/>
      <c r="X44" s="47">
        <f t="shared" si="1"/>
        <v>0</v>
      </c>
    </row>
    <row r="45" spans="1:24" ht="24" customHeight="1">
      <c r="A45" s="65"/>
      <c r="B45" s="40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40">
        <f t="shared" si="0"/>
        <v>0</v>
      </c>
      <c r="V45" s="40">
        <f>U45*V27/1000</f>
        <v>0</v>
      </c>
      <c r="W45" s="62"/>
      <c r="X45" s="47">
        <f t="shared" si="1"/>
        <v>0</v>
      </c>
    </row>
    <row r="46" spans="1:24" ht="24" customHeight="1">
      <c r="A46" s="65"/>
      <c r="B46" s="40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40">
        <f t="shared" si="0"/>
        <v>0</v>
      </c>
      <c r="V46" s="40">
        <f>U46*V27/1000</f>
        <v>0</v>
      </c>
      <c r="W46" s="62"/>
      <c r="X46" s="47">
        <f t="shared" si="1"/>
        <v>0</v>
      </c>
    </row>
    <row r="47" spans="1:24" ht="21" customHeight="1">
      <c r="A47" s="66"/>
      <c r="B47" s="40" t="s">
        <v>30</v>
      </c>
      <c r="C47" s="63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>
        <f>PRODUCT(T38*T27/1000)</f>
        <v>0</v>
      </c>
      <c r="U47" s="40">
        <f t="shared" si="0"/>
        <v>0</v>
      </c>
      <c r="V47" s="40">
        <f>U47*V27/1000</f>
        <v>0</v>
      </c>
      <c r="W47" s="64"/>
      <c r="X47" s="47">
        <f>SUM(X29:X42)</f>
        <v>84.415000000000006</v>
      </c>
    </row>
    <row r="49" spans="1:22" s="43" customFormat="1">
      <c r="A49" s="42" t="s">
        <v>31</v>
      </c>
      <c r="B49" s="42"/>
      <c r="C49" s="42"/>
      <c r="D49" s="42"/>
      <c r="E49" s="42"/>
      <c r="F49" s="42"/>
      <c r="G49" s="42"/>
      <c r="H49" s="42" t="s">
        <v>28</v>
      </c>
      <c r="I49" s="42"/>
      <c r="J49" s="42" t="s">
        <v>35</v>
      </c>
      <c r="K49" s="42"/>
      <c r="L49" s="42"/>
      <c r="M49" s="42"/>
      <c r="N49" s="42"/>
      <c r="O49" s="42" t="s">
        <v>36</v>
      </c>
      <c r="P49" s="42"/>
      <c r="Q49" s="42"/>
      <c r="R49" s="42" t="s">
        <v>37</v>
      </c>
      <c r="S49" s="42"/>
      <c r="T49" s="42"/>
      <c r="V49" s="42"/>
    </row>
    <row r="50" spans="1:22">
      <c r="A50" s="16" t="s">
        <v>39</v>
      </c>
      <c r="B50" s="16"/>
      <c r="C50" s="16" t="s">
        <v>34</v>
      </c>
      <c r="D50" s="16"/>
      <c r="E50" s="16"/>
      <c r="F50" s="16"/>
      <c r="G50" s="16"/>
      <c r="H50" s="16" t="s">
        <v>39</v>
      </c>
      <c r="I50" s="16"/>
      <c r="J50" s="16"/>
      <c r="K50" s="16"/>
      <c r="L50" s="16" t="s">
        <v>34</v>
      </c>
      <c r="M50" s="16"/>
      <c r="N50" s="16"/>
      <c r="O50" s="16"/>
      <c r="P50" s="16"/>
      <c r="Q50" s="16"/>
      <c r="R50" s="16" t="s">
        <v>38</v>
      </c>
      <c r="S50" s="16"/>
      <c r="T50" s="16"/>
    </row>
    <row r="51" spans="1:22" s="43" customFormat="1">
      <c r="A51" s="42" t="s">
        <v>32</v>
      </c>
      <c r="B51" s="42"/>
      <c r="C51" s="42"/>
      <c r="D51" s="42"/>
      <c r="E51" s="42"/>
      <c r="F51" s="42"/>
      <c r="G51" s="42"/>
      <c r="H51" s="42" t="s">
        <v>29</v>
      </c>
      <c r="I51" s="42"/>
      <c r="J51" s="42" t="s">
        <v>35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V51" s="42"/>
    </row>
    <row r="52" spans="1:22">
      <c r="A52" s="16" t="s">
        <v>33</v>
      </c>
      <c r="B52" s="16"/>
      <c r="C52" s="16" t="s">
        <v>34</v>
      </c>
      <c r="D52" s="16"/>
      <c r="E52" s="16"/>
      <c r="F52" s="16"/>
      <c r="G52" s="16"/>
      <c r="H52" s="16" t="s">
        <v>33</v>
      </c>
      <c r="I52" s="16"/>
      <c r="J52" s="16"/>
      <c r="K52" s="16"/>
      <c r="L52" s="16" t="s">
        <v>34</v>
      </c>
      <c r="M52" s="16"/>
      <c r="N52" s="16"/>
      <c r="O52" s="16"/>
      <c r="P52" s="16"/>
      <c r="Q52" s="16"/>
      <c r="R52" s="16"/>
      <c r="S52" s="16"/>
      <c r="T5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5"/>
  <sheetViews>
    <sheetView showZeros="0" view="pageBreakPreview" topLeftCell="A18" zoomScale="50" zoomScaleSheetLayoutView="50" workbookViewId="0">
      <selection activeCell="U47" sqref="U47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24"/>
      <c r="D5" s="124"/>
      <c r="E5" s="124"/>
      <c r="F5" s="124"/>
      <c r="G5" s="12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25" t="s">
        <v>3</v>
      </c>
      <c r="D6" s="125"/>
      <c r="E6" s="125"/>
      <c r="F6" s="125"/>
      <c r="G6" s="125"/>
      <c r="H6" s="2"/>
      <c r="I6" s="2"/>
      <c r="J6" s="2"/>
      <c r="K6" s="2"/>
      <c r="L6" s="126" t="s">
        <v>48</v>
      </c>
      <c r="M6" s="126"/>
      <c r="N6" s="126"/>
      <c r="O6" s="126"/>
      <c r="P6" s="126"/>
      <c r="Q6" s="126"/>
      <c r="R6" s="126"/>
      <c r="S6" s="126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27" t="s">
        <v>40</v>
      </c>
      <c r="B9" s="128"/>
      <c r="C9" s="129"/>
      <c r="D9" s="133" t="s">
        <v>43</v>
      </c>
      <c r="E9" s="136" t="s">
        <v>44</v>
      </c>
      <c r="F9" s="133" t="s">
        <v>45</v>
      </c>
      <c r="G9" s="133" t="s">
        <v>46</v>
      </c>
      <c r="H9" s="127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7" t="s">
        <v>5</v>
      </c>
      <c r="W9" s="97"/>
      <c r="X9" s="97"/>
      <c r="Y9" s="1"/>
    </row>
    <row r="10" spans="1:25" ht="15">
      <c r="A10" s="130"/>
      <c r="B10" s="131"/>
      <c r="C10" s="132"/>
      <c r="D10" s="134"/>
      <c r="E10" s="137"/>
      <c r="F10" s="134"/>
      <c r="G10" s="134"/>
      <c r="H10" s="139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07" t="s">
        <v>21</v>
      </c>
      <c r="W10" s="107"/>
      <c r="X10" s="107"/>
      <c r="Y10" s="1"/>
    </row>
    <row r="11" spans="1:25" ht="15" customHeight="1">
      <c r="A11" s="111" t="s">
        <v>41</v>
      </c>
      <c r="B11" s="114" t="s">
        <v>42</v>
      </c>
      <c r="C11" s="115"/>
      <c r="D11" s="134"/>
      <c r="E11" s="137"/>
      <c r="F11" s="134"/>
      <c r="G11" s="134"/>
      <c r="H11" s="139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07"/>
      <c r="W11" s="107"/>
      <c r="X11" s="107"/>
      <c r="Y11" s="1"/>
    </row>
    <row r="12" spans="1:25" ht="27.75" customHeight="1">
      <c r="A12" s="112"/>
      <c r="B12" s="116"/>
      <c r="C12" s="117"/>
      <c r="D12" s="134"/>
      <c r="E12" s="137"/>
      <c r="F12" s="134"/>
      <c r="G12" s="134"/>
      <c r="H12" s="139"/>
      <c r="I12" s="33"/>
      <c r="J12" s="34"/>
      <c r="K12" s="120" t="s">
        <v>59</v>
      </c>
      <c r="L12" s="120"/>
      <c r="M12" s="120"/>
      <c r="N12" s="120"/>
      <c r="O12" s="120"/>
      <c r="P12" s="120"/>
      <c r="Q12" s="2"/>
      <c r="R12" s="2"/>
      <c r="S12" s="7"/>
      <c r="T12" s="30"/>
      <c r="U12" s="2" t="s">
        <v>50</v>
      </c>
      <c r="V12" s="107"/>
      <c r="W12" s="107"/>
      <c r="X12" s="107"/>
      <c r="Y12" s="1"/>
    </row>
    <row r="13" spans="1:25" ht="22.5" customHeight="1">
      <c r="A13" s="113"/>
      <c r="B13" s="118"/>
      <c r="C13" s="119"/>
      <c r="D13" s="135"/>
      <c r="E13" s="138"/>
      <c r="F13" s="135"/>
      <c r="G13" s="135"/>
      <c r="H13" s="130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07"/>
      <c r="W13" s="107"/>
      <c r="X13" s="107"/>
      <c r="Y13" s="1"/>
    </row>
    <row r="14" spans="1:25" ht="23.25">
      <c r="A14" s="68"/>
      <c r="B14" s="121"/>
      <c r="C14" s="122"/>
      <c r="D14" s="68"/>
      <c r="E14" s="68">
        <f>V27</f>
        <v>1</v>
      </c>
      <c r="F14" s="68">
        <f>X55</f>
        <v>0</v>
      </c>
      <c r="G14" s="48">
        <f>X50</f>
        <v>110.74839999999999</v>
      </c>
      <c r="H14" s="70"/>
      <c r="I14" s="26"/>
      <c r="J14" s="35" t="s">
        <v>6</v>
      </c>
      <c r="K14" s="35"/>
      <c r="L14" s="35"/>
      <c r="M14" s="36"/>
      <c r="N14" s="123"/>
      <c r="O14" s="102"/>
      <c r="P14" s="102"/>
      <c r="Q14" s="102"/>
      <c r="R14" s="102"/>
      <c r="S14" s="31"/>
      <c r="T14" s="54"/>
      <c r="U14" s="2" t="s">
        <v>24</v>
      </c>
      <c r="V14" s="107"/>
      <c r="W14" s="107"/>
      <c r="X14" s="107"/>
      <c r="Y14" s="1"/>
    </row>
    <row r="15" spans="1:25" ht="20.25">
      <c r="A15" s="24"/>
      <c r="B15" s="105" t="s">
        <v>52</v>
      </c>
      <c r="C15" s="106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07"/>
      <c r="W15" s="107"/>
      <c r="X15" s="107"/>
      <c r="Y15" s="1"/>
    </row>
    <row r="16" spans="1:25" ht="20.25">
      <c r="A16" s="24"/>
      <c r="B16" s="105"/>
      <c r="C16" s="106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08"/>
      <c r="O16" s="109"/>
      <c r="P16" s="109"/>
      <c r="Q16" s="109"/>
      <c r="R16" s="109"/>
      <c r="S16" s="109"/>
      <c r="T16" s="57"/>
      <c r="U16" s="2"/>
      <c r="V16" s="107"/>
      <c r="W16" s="107"/>
      <c r="X16" s="107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07"/>
      <c r="W17" s="107"/>
      <c r="X17" s="107"/>
      <c r="Y17" s="1"/>
    </row>
    <row r="18" spans="1:25" ht="20.25">
      <c r="A18" s="24"/>
      <c r="B18" s="105"/>
      <c r="C18" s="106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0"/>
      <c r="O18" s="110"/>
      <c r="P18" s="110"/>
      <c r="Q18" s="110"/>
      <c r="R18" s="110"/>
      <c r="S18" s="110"/>
      <c r="T18" s="57"/>
      <c r="U18" s="2"/>
      <c r="V18" s="107"/>
      <c r="W18" s="107"/>
      <c r="X18" s="107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50" t="s">
        <v>8</v>
      </c>
      <c r="B20" s="150"/>
      <c r="C20" s="151" t="s">
        <v>9</v>
      </c>
      <c r="D20" s="150" t="s">
        <v>10</v>
      </c>
      <c r="E20" s="150"/>
      <c r="F20" s="150"/>
      <c r="G20" s="150"/>
      <c r="H20" s="150"/>
      <c r="I20" s="152"/>
      <c r="J20" s="152"/>
      <c r="K20" s="152"/>
      <c r="L20" s="152"/>
      <c r="M20" s="152"/>
      <c r="N20" s="152"/>
      <c r="O20" s="152"/>
      <c r="P20" s="150"/>
      <c r="Q20" s="153"/>
      <c r="R20" s="153"/>
      <c r="S20" s="150"/>
      <c r="T20" s="150"/>
      <c r="U20" s="150"/>
      <c r="V20" s="92" t="s">
        <v>27</v>
      </c>
      <c r="W20" s="93"/>
      <c r="X20" s="96" t="s">
        <v>11</v>
      </c>
      <c r="Y20" s="1"/>
    </row>
    <row r="21" spans="1:25" ht="15">
      <c r="A21" s="154" t="s">
        <v>12</v>
      </c>
      <c r="B21" s="154" t="s">
        <v>13</v>
      </c>
      <c r="C21" s="151"/>
      <c r="D21" s="154" t="s">
        <v>14</v>
      </c>
      <c r="E21" s="154"/>
      <c r="F21" s="154"/>
      <c r="G21" s="154"/>
      <c r="H21" s="154"/>
      <c r="I21" s="154"/>
      <c r="J21" s="154"/>
      <c r="K21" s="154"/>
      <c r="L21" s="155" t="s">
        <v>26</v>
      </c>
      <c r="M21" s="156"/>
      <c r="N21" s="156"/>
      <c r="O21" s="156"/>
      <c r="P21" s="156"/>
      <c r="Q21" s="156"/>
      <c r="R21" s="157"/>
      <c r="S21" s="156" t="s">
        <v>25</v>
      </c>
      <c r="T21" s="151"/>
      <c r="U21" s="151"/>
      <c r="V21" s="94"/>
      <c r="W21" s="95"/>
      <c r="X21" s="96"/>
      <c r="Y21" s="1"/>
    </row>
    <row r="22" spans="1:25" ht="26.25" customHeight="1">
      <c r="A22" s="154"/>
      <c r="B22" s="154"/>
      <c r="C22" s="151"/>
      <c r="D22" s="154"/>
      <c r="E22" s="154"/>
      <c r="F22" s="154"/>
      <c r="G22" s="154"/>
      <c r="H22" s="154"/>
      <c r="I22" s="154"/>
      <c r="J22" s="154"/>
      <c r="K22" s="154"/>
      <c r="L22" s="158"/>
      <c r="M22" s="159"/>
      <c r="N22" s="159"/>
      <c r="O22" s="159"/>
      <c r="P22" s="159"/>
      <c r="Q22" s="159"/>
      <c r="R22" s="160"/>
      <c r="S22" s="159"/>
      <c r="T22" s="151"/>
      <c r="U22" s="151"/>
      <c r="V22" s="104" t="s">
        <v>15</v>
      </c>
      <c r="W22" s="104"/>
      <c r="X22" s="104"/>
      <c r="Y22" s="1"/>
    </row>
    <row r="23" spans="1:25" ht="15" customHeight="1">
      <c r="A23" s="154"/>
      <c r="B23" s="154"/>
      <c r="C23" s="151"/>
      <c r="D23" s="141"/>
      <c r="E23" s="141"/>
      <c r="F23" s="141"/>
      <c r="G23" s="141"/>
      <c r="H23" s="141"/>
      <c r="I23" s="141"/>
      <c r="J23" s="142"/>
      <c r="K23" s="142"/>
      <c r="L23" s="141"/>
      <c r="M23" s="141" t="s">
        <v>120</v>
      </c>
      <c r="N23" s="142" t="s">
        <v>121</v>
      </c>
      <c r="O23" s="142" t="s">
        <v>122</v>
      </c>
      <c r="P23" s="142" t="s">
        <v>123</v>
      </c>
      <c r="Q23" s="144" t="s">
        <v>60</v>
      </c>
      <c r="R23" s="144" t="s">
        <v>61</v>
      </c>
      <c r="S23" s="161"/>
      <c r="T23" s="161"/>
      <c r="U23" s="161" t="s">
        <v>51</v>
      </c>
      <c r="V23" s="84" t="s">
        <v>16</v>
      </c>
      <c r="W23" s="80" t="s">
        <v>17</v>
      </c>
      <c r="X23" s="80" t="s">
        <v>18</v>
      </c>
      <c r="Y23" s="1"/>
    </row>
    <row r="24" spans="1:25" ht="15">
      <c r="A24" s="154"/>
      <c r="B24" s="154"/>
      <c r="C24" s="151"/>
      <c r="D24" s="143"/>
      <c r="E24" s="143"/>
      <c r="F24" s="143"/>
      <c r="G24" s="143"/>
      <c r="H24" s="143"/>
      <c r="I24" s="143"/>
      <c r="J24" s="142"/>
      <c r="K24" s="142"/>
      <c r="L24" s="143"/>
      <c r="M24" s="143"/>
      <c r="N24" s="142"/>
      <c r="O24" s="142"/>
      <c r="P24" s="142"/>
      <c r="Q24" s="142"/>
      <c r="R24" s="142"/>
      <c r="S24" s="161"/>
      <c r="T24" s="161"/>
      <c r="U24" s="161"/>
      <c r="V24" s="84"/>
      <c r="W24" s="80"/>
      <c r="X24" s="80"/>
      <c r="Y24" s="1"/>
    </row>
    <row r="25" spans="1:25" ht="89.25" customHeight="1">
      <c r="A25" s="154"/>
      <c r="B25" s="154"/>
      <c r="C25" s="151"/>
      <c r="D25" s="144"/>
      <c r="E25" s="144"/>
      <c r="F25" s="144"/>
      <c r="G25" s="144"/>
      <c r="H25" s="144"/>
      <c r="I25" s="144"/>
      <c r="J25" s="142"/>
      <c r="K25" s="142"/>
      <c r="L25" s="144"/>
      <c r="M25" s="144"/>
      <c r="N25" s="142"/>
      <c r="O25" s="142"/>
      <c r="P25" s="142"/>
      <c r="Q25" s="142"/>
      <c r="R25" s="142"/>
      <c r="S25" s="161"/>
      <c r="T25" s="161"/>
      <c r="U25" s="161"/>
      <c r="V25" s="84"/>
      <c r="W25" s="80"/>
      <c r="X25" s="80"/>
      <c r="Y25" s="1"/>
    </row>
    <row r="26" spans="1:25" thickBot="1">
      <c r="A26" s="162">
        <v>1</v>
      </c>
      <c r="B26" s="145">
        <v>2</v>
      </c>
      <c r="C26" s="145">
        <v>3</v>
      </c>
      <c r="D26" s="145"/>
      <c r="E26" s="145"/>
      <c r="F26" s="145"/>
      <c r="G26" s="145"/>
      <c r="H26" s="145"/>
      <c r="I26" s="145"/>
      <c r="J26" s="145"/>
      <c r="K26" s="145"/>
      <c r="L26" s="145">
        <v>12</v>
      </c>
      <c r="M26" s="145">
        <v>13</v>
      </c>
      <c r="N26" s="145">
        <v>17</v>
      </c>
      <c r="O26" s="145">
        <v>18</v>
      </c>
      <c r="P26" s="145">
        <v>19</v>
      </c>
      <c r="Q26" s="145">
        <v>20</v>
      </c>
      <c r="R26" s="145">
        <v>21</v>
      </c>
      <c r="S26" s="145">
        <v>22</v>
      </c>
      <c r="T26" s="145">
        <v>31</v>
      </c>
      <c r="U26" s="14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163" t="s">
        <v>19</v>
      </c>
      <c r="B27" s="164" t="s">
        <v>58</v>
      </c>
      <c r="C27" s="165"/>
      <c r="D27" s="146"/>
      <c r="E27" s="146"/>
      <c r="F27" s="146"/>
      <c r="G27" s="146"/>
      <c r="H27" s="146"/>
      <c r="I27" s="146"/>
      <c r="J27" s="146"/>
      <c r="K27" s="146"/>
      <c r="L27" s="146">
        <f>E14</f>
        <v>1</v>
      </c>
      <c r="M27" s="146">
        <f>E14</f>
        <v>1</v>
      </c>
      <c r="N27" s="146">
        <f>E14</f>
        <v>1</v>
      </c>
      <c r="O27" s="146">
        <f>E14</f>
        <v>1</v>
      </c>
      <c r="P27" s="146">
        <f>E14</f>
        <v>1</v>
      </c>
      <c r="Q27" s="146">
        <f>E14</f>
        <v>1</v>
      </c>
      <c r="R27" s="146">
        <f>E14</f>
        <v>1</v>
      </c>
      <c r="S27" s="146">
        <f>E14</f>
        <v>1</v>
      </c>
      <c r="T27" s="146">
        <f>E14</f>
        <v>1</v>
      </c>
      <c r="U27" s="165"/>
      <c r="V27" s="67">
        <v>1</v>
      </c>
      <c r="W27" s="25"/>
      <c r="X27" s="11"/>
      <c r="Y27" s="1"/>
    </row>
    <row r="28" spans="1:25" ht="26.25" customHeight="1" thickBot="1">
      <c r="A28" s="166" t="s">
        <v>20</v>
      </c>
      <c r="B28" s="167" t="s">
        <v>30</v>
      </c>
      <c r="C28" s="168"/>
      <c r="D28" s="147"/>
      <c r="E28" s="147"/>
      <c r="F28" s="147"/>
      <c r="G28" s="147"/>
      <c r="H28" s="147"/>
      <c r="I28" s="147"/>
      <c r="J28" s="147"/>
      <c r="K28" s="147"/>
      <c r="L28" s="147"/>
      <c r="M28" s="147">
        <v>250</v>
      </c>
      <c r="N28" s="147">
        <v>160</v>
      </c>
      <c r="O28" s="147" t="s">
        <v>124</v>
      </c>
      <c r="P28" s="147">
        <v>200</v>
      </c>
      <c r="Q28" s="147">
        <v>20</v>
      </c>
      <c r="R28" s="169">
        <v>30</v>
      </c>
      <c r="S28" s="168"/>
      <c r="T28" s="168"/>
      <c r="U28" s="168" t="s">
        <v>57</v>
      </c>
      <c r="V28" s="50" t="s">
        <v>56</v>
      </c>
      <c r="W28" s="13"/>
      <c r="X28" s="46"/>
      <c r="Y28" s="1"/>
    </row>
    <row r="29" spans="1:25" ht="21" customHeight="1">
      <c r="A29" s="170" t="s">
        <v>75</v>
      </c>
      <c r="B29" s="62" t="s">
        <v>30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>
        <v>5</v>
      </c>
      <c r="N29" s="62"/>
      <c r="O29" s="62"/>
      <c r="P29" s="62"/>
      <c r="Q29" s="62"/>
      <c r="R29" s="62"/>
      <c r="S29" s="62"/>
      <c r="T29" s="62"/>
      <c r="U29" s="62">
        <f>SUM(C29:T29)</f>
        <v>5</v>
      </c>
      <c r="V29" s="40">
        <f>U29*V27/1000</f>
        <v>5.0000000000000001E-3</v>
      </c>
      <c r="W29" s="40">
        <v>112</v>
      </c>
      <c r="X29" s="47">
        <f>V29*W29</f>
        <v>0.56000000000000005</v>
      </c>
    </row>
    <row r="30" spans="1:25" ht="21" customHeight="1">
      <c r="A30" s="149" t="s">
        <v>63</v>
      </c>
      <c r="B30" s="62" t="s">
        <v>30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>
        <v>3.8</v>
      </c>
      <c r="N30" s="64">
        <v>5</v>
      </c>
      <c r="O30" s="64">
        <v>3</v>
      </c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0" si="1">SUM(C30:T30)</f>
        <v>11.8</v>
      </c>
      <c r="V30" s="40">
        <f>U30*V27/1000</f>
        <v>1.1800000000000001E-2</v>
      </c>
      <c r="W30" s="41">
        <v>700</v>
      </c>
      <c r="X30" s="47">
        <f t="shared" ref="X30:X49" si="2">V30*W30</f>
        <v>8.2600000000000016</v>
      </c>
    </row>
    <row r="31" spans="1:25" ht="21" customHeight="1">
      <c r="A31" s="149" t="s">
        <v>64</v>
      </c>
      <c r="B31" s="62" t="s">
        <v>30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>
        <v>2</v>
      </c>
      <c r="P31" s="62"/>
      <c r="Q31" s="62"/>
      <c r="R31" s="62"/>
      <c r="S31" s="62"/>
      <c r="T31" s="62"/>
      <c r="U31" s="62">
        <f t="shared" si="1"/>
        <v>2</v>
      </c>
      <c r="V31" s="40">
        <f>U31*V27/1000</f>
        <v>2E-3</v>
      </c>
      <c r="W31" s="40">
        <v>40</v>
      </c>
      <c r="X31" s="47">
        <f t="shared" si="2"/>
        <v>0.08</v>
      </c>
    </row>
    <row r="32" spans="1:25" ht="18.75" customHeight="1">
      <c r="A32" s="149" t="s">
        <v>65</v>
      </c>
      <c r="B32" s="62" t="s">
        <v>30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>
        <v>20.3</v>
      </c>
      <c r="N32" s="64"/>
      <c r="O32" s="64">
        <v>3</v>
      </c>
      <c r="P32" s="64"/>
      <c r="Q32" s="64"/>
      <c r="R32" s="64"/>
      <c r="S32" s="64"/>
      <c r="T32" s="64">
        <f>PRODUCT(T31*U27/1000)</f>
        <v>0</v>
      </c>
      <c r="U32" s="62">
        <f t="shared" si="1"/>
        <v>23.3</v>
      </c>
      <c r="V32" s="40">
        <f>U32*V27/1000</f>
        <v>2.3300000000000001E-2</v>
      </c>
      <c r="W32" s="41">
        <v>55</v>
      </c>
      <c r="X32" s="47">
        <f t="shared" si="2"/>
        <v>1.2815000000000001</v>
      </c>
    </row>
    <row r="33" spans="1:24" ht="21.75" customHeight="1">
      <c r="A33" s="149" t="s">
        <v>66</v>
      </c>
      <c r="B33" s="62" t="s">
        <v>30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>
        <v>9.5</v>
      </c>
      <c r="N33" s="62"/>
      <c r="O33" s="62">
        <v>3</v>
      </c>
      <c r="P33" s="62"/>
      <c r="Q33" s="62"/>
      <c r="R33" s="62"/>
      <c r="S33" s="62"/>
      <c r="T33" s="62"/>
      <c r="U33" s="62">
        <f t="shared" si="1"/>
        <v>12.5</v>
      </c>
      <c r="V33" s="40">
        <f>U33*V27/1000</f>
        <v>1.2500000000000001E-2</v>
      </c>
      <c r="W33" s="40">
        <v>41</v>
      </c>
      <c r="X33" s="47">
        <f t="shared" si="2"/>
        <v>0.51250000000000007</v>
      </c>
    </row>
    <row r="34" spans="1:24" ht="21.75" customHeight="1">
      <c r="A34" s="149" t="s">
        <v>67</v>
      </c>
      <c r="B34" s="62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>
        <v>1</v>
      </c>
      <c r="P34" s="64"/>
      <c r="Q34" s="64"/>
      <c r="R34" s="64"/>
      <c r="S34" s="64"/>
      <c r="T34" s="64">
        <f>PRODUCT(T33*U27/1000)</f>
        <v>0</v>
      </c>
      <c r="U34" s="62">
        <f t="shared" si="1"/>
        <v>1</v>
      </c>
      <c r="V34" s="40">
        <f>U34*V27/1000</f>
        <v>1E-3</v>
      </c>
      <c r="W34" s="41">
        <v>72</v>
      </c>
      <c r="X34" s="47">
        <f t="shared" si="2"/>
        <v>7.2000000000000008E-2</v>
      </c>
    </row>
    <row r="35" spans="1:24" ht="21" customHeight="1">
      <c r="A35" s="149" t="s">
        <v>68</v>
      </c>
      <c r="B35" s="62" t="s">
        <v>30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>
        <v>4.5</v>
      </c>
      <c r="P35" s="62"/>
      <c r="Q35" s="62"/>
      <c r="R35" s="62"/>
      <c r="S35" s="62"/>
      <c r="T35" s="62"/>
      <c r="U35" s="62">
        <f t="shared" si="1"/>
        <v>4.5</v>
      </c>
      <c r="V35" s="40">
        <f>U35*V27/1000</f>
        <v>4.4999999999999997E-3</v>
      </c>
      <c r="W35" s="40">
        <v>295</v>
      </c>
      <c r="X35" s="47">
        <f t="shared" si="2"/>
        <v>1.3274999999999999</v>
      </c>
    </row>
    <row r="36" spans="1:24" ht="26.25" customHeight="1">
      <c r="A36" s="149" t="s">
        <v>72</v>
      </c>
      <c r="B36" s="62" t="s">
        <v>30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>
        <v>30</v>
      </c>
      <c r="S36" s="62"/>
      <c r="T36" s="62"/>
      <c r="U36" s="62">
        <f t="shared" si="1"/>
        <v>30</v>
      </c>
      <c r="V36" s="40">
        <f>U36*V27/1000</f>
        <v>0.03</v>
      </c>
      <c r="W36" s="40">
        <v>65</v>
      </c>
      <c r="X36" s="47">
        <f t="shared" si="2"/>
        <v>1.95</v>
      </c>
    </row>
    <row r="37" spans="1:24" ht="26.25" customHeight="1">
      <c r="A37" s="149" t="s">
        <v>71</v>
      </c>
      <c r="B37" s="62" t="s">
        <v>30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>
        <v>20</v>
      </c>
      <c r="R37" s="62"/>
      <c r="S37" s="62"/>
      <c r="T37" s="62"/>
      <c r="U37" s="62">
        <f t="shared" si="1"/>
        <v>20</v>
      </c>
      <c r="V37" s="40">
        <f>U37*V27/1000</f>
        <v>0.02</v>
      </c>
      <c r="W37" s="40">
        <v>88</v>
      </c>
      <c r="X37" s="47">
        <f t="shared" si="2"/>
        <v>1.76</v>
      </c>
    </row>
    <row r="38" spans="1:24" ht="26.25" customHeight="1">
      <c r="A38" s="149" t="s">
        <v>125</v>
      </c>
      <c r="B38" s="62" t="s">
        <v>30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>
        <v>40</v>
      </c>
      <c r="N38" s="62"/>
      <c r="O38" s="62"/>
      <c r="P38" s="62"/>
      <c r="Q38" s="62"/>
      <c r="R38" s="62"/>
      <c r="S38" s="62"/>
      <c r="T38" s="62"/>
      <c r="U38" s="62">
        <f t="shared" si="1"/>
        <v>40</v>
      </c>
      <c r="V38" s="40">
        <f>U38*V27/1000</f>
        <v>0.04</v>
      </c>
      <c r="W38" s="40">
        <v>420</v>
      </c>
      <c r="X38" s="47">
        <f t="shared" si="2"/>
        <v>16.8</v>
      </c>
    </row>
    <row r="39" spans="1:24" ht="26.25" customHeight="1">
      <c r="A39" s="149" t="s">
        <v>80</v>
      </c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>
        <v>93.3</v>
      </c>
      <c r="N39" s="62"/>
      <c r="O39" s="62"/>
      <c r="P39" s="62"/>
      <c r="Q39" s="62"/>
      <c r="R39" s="62"/>
      <c r="S39" s="62"/>
      <c r="T39" s="62"/>
      <c r="U39" s="62">
        <f t="shared" si="1"/>
        <v>93.3</v>
      </c>
      <c r="V39" s="40">
        <f>U39*V27/1000</f>
        <v>9.3299999999999994E-2</v>
      </c>
      <c r="W39" s="40">
        <v>53</v>
      </c>
      <c r="X39" s="47">
        <f t="shared" si="2"/>
        <v>4.9448999999999996</v>
      </c>
    </row>
    <row r="40" spans="1:24" ht="26.25" customHeight="1">
      <c r="A40" s="149" t="s">
        <v>126</v>
      </c>
      <c r="B40" s="62" t="s">
        <v>30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>
        <v>62</v>
      </c>
      <c r="O40" s="62"/>
      <c r="P40" s="62"/>
      <c r="Q40" s="62"/>
      <c r="R40" s="62"/>
      <c r="S40" s="62"/>
      <c r="T40" s="62"/>
      <c r="U40" s="62">
        <f t="shared" si="1"/>
        <v>62</v>
      </c>
      <c r="V40" s="40">
        <f>U40*V27/1000</f>
        <v>6.2E-2</v>
      </c>
      <c r="W40" s="40">
        <v>40</v>
      </c>
      <c r="X40" s="47">
        <f t="shared" si="2"/>
        <v>2.48</v>
      </c>
    </row>
    <row r="41" spans="1:24" ht="24" customHeight="1">
      <c r="A41" s="171" t="s">
        <v>106</v>
      </c>
      <c r="B41" s="62" t="s">
        <v>30</v>
      </c>
      <c r="C41" s="61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>
        <v>113</v>
      </c>
      <c r="P41" s="62"/>
      <c r="Q41" s="62"/>
      <c r="R41" s="62"/>
      <c r="S41" s="62"/>
      <c r="T41" s="62"/>
      <c r="U41" s="62">
        <f t="shared" si="1"/>
        <v>113</v>
      </c>
      <c r="V41" s="40">
        <f>U41*V27/1000</f>
        <v>0.113</v>
      </c>
      <c r="W41" s="62">
        <v>540</v>
      </c>
      <c r="X41" s="47">
        <f t="shared" si="2"/>
        <v>61.02</v>
      </c>
    </row>
    <row r="42" spans="1:24" ht="24" customHeight="1">
      <c r="A42" s="171" t="s">
        <v>93</v>
      </c>
      <c r="B42" s="62" t="s">
        <v>30</v>
      </c>
      <c r="C42" s="63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>
        <v>20</v>
      </c>
      <c r="Q42" s="62"/>
      <c r="R42" s="62"/>
      <c r="S42" s="62"/>
      <c r="T42" s="62"/>
      <c r="U42" s="62">
        <f t="shared" si="1"/>
        <v>20</v>
      </c>
      <c r="V42" s="40">
        <f>U42*V27/1000</f>
        <v>0.02</v>
      </c>
      <c r="W42" s="62">
        <v>485</v>
      </c>
      <c r="X42" s="47">
        <f t="shared" si="2"/>
        <v>9.7000000000000011</v>
      </c>
    </row>
    <row r="43" spans="1:24" ht="24" customHeight="1">
      <c r="A43" s="172"/>
      <c r="B43" s="62" t="s">
        <v>30</v>
      </c>
      <c r="C43" s="63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0</v>
      </c>
      <c r="V43" s="40">
        <f>U43*V27/1000</f>
        <v>0</v>
      </c>
      <c r="W43" s="62"/>
      <c r="X43" s="47">
        <f t="shared" si="2"/>
        <v>0</v>
      </c>
    </row>
    <row r="44" spans="1:24" ht="24" customHeight="1">
      <c r="A44" s="172"/>
      <c r="B44" s="62" t="s">
        <v>30</v>
      </c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>
        <f t="shared" si="1"/>
        <v>0</v>
      </c>
      <c r="V44" s="40">
        <f>U44*V27/1000</f>
        <v>0</v>
      </c>
      <c r="W44" s="62"/>
      <c r="X44" s="47">
        <f t="shared" si="2"/>
        <v>0</v>
      </c>
    </row>
    <row r="45" spans="1:24" ht="24" customHeight="1">
      <c r="A45" s="172"/>
      <c r="B45" s="62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>
        <f t="shared" si="1"/>
        <v>0</v>
      </c>
      <c r="V45" s="40">
        <f>U45*V27/1000</f>
        <v>0</v>
      </c>
      <c r="W45" s="62"/>
      <c r="X45" s="47">
        <f t="shared" si="2"/>
        <v>0</v>
      </c>
    </row>
    <row r="46" spans="1:24" ht="24" customHeight="1">
      <c r="A46" s="172"/>
      <c r="B46" s="62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>
        <f t="shared" si="1"/>
        <v>0</v>
      </c>
      <c r="V46" s="40">
        <f>U46*V27/1000</f>
        <v>0</v>
      </c>
      <c r="W46" s="62"/>
      <c r="X46" s="47">
        <f t="shared" si="2"/>
        <v>0</v>
      </c>
    </row>
    <row r="47" spans="1:24" ht="24" customHeight="1">
      <c r="A47" s="172"/>
      <c r="B47" s="62" t="s">
        <v>30</v>
      </c>
      <c r="C47" s="6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>
        <f t="shared" si="1"/>
        <v>0</v>
      </c>
      <c r="V47" s="40">
        <f>U47*V27/1000</f>
        <v>0</v>
      </c>
      <c r="W47" s="62"/>
      <c r="X47" s="47">
        <f t="shared" si="2"/>
        <v>0</v>
      </c>
    </row>
    <row r="48" spans="1:24" ht="24" customHeight="1">
      <c r="A48" s="172"/>
      <c r="B48" s="62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>
      <c r="A49" s="172"/>
      <c r="B49" s="62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1" customHeight="1">
      <c r="A50" s="173"/>
      <c r="B50" s="62" t="s">
        <v>30</v>
      </c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>
        <f>PRODUCT(T41*T27/1000)</f>
        <v>0</v>
      </c>
      <c r="U50" s="62">
        <f t="shared" si="1"/>
        <v>0</v>
      </c>
      <c r="V50" s="40">
        <f>U50*V27/1000</f>
        <v>0</v>
      </c>
      <c r="W50" s="64"/>
      <c r="X50" s="47">
        <f>SUM(X29:X49)</f>
        <v>110.74839999999999</v>
      </c>
    </row>
    <row r="52" spans="1:24" s="43" customFormat="1">
      <c r="A52" s="42" t="s">
        <v>31</v>
      </c>
      <c r="B52" s="42"/>
      <c r="C52" s="42"/>
      <c r="D52" s="42"/>
      <c r="E52" s="42"/>
      <c r="F52" s="42"/>
      <c r="G52" s="42"/>
      <c r="H52" s="42" t="s">
        <v>28</v>
      </c>
      <c r="I52" s="42"/>
      <c r="J52" s="42" t="s">
        <v>35</v>
      </c>
      <c r="K52" s="42"/>
      <c r="L52" s="42"/>
      <c r="M52" s="42"/>
      <c r="N52" s="42"/>
      <c r="O52" s="42" t="s">
        <v>36</v>
      </c>
      <c r="P52" s="42"/>
      <c r="Q52" s="42"/>
      <c r="R52" s="42" t="s">
        <v>37</v>
      </c>
      <c r="S52" s="42"/>
      <c r="T52" s="42"/>
      <c r="V52" s="42"/>
    </row>
    <row r="53" spans="1:24">
      <c r="A53" s="16" t="s">
        <v>39</v>
      </c>
      <c r="B53" s="16"/>
      <c r="C53" s="16" t="s">
        <v>34</v>
      </c>
      <c r="D53" s="16"/>
      <c r="E53" s="16"/>
      <c r="F53" s="16"/>
      <c r="G53" s="16"/>
      <c r="H53" s="16" t="s">
        <v>39</v>
      </c>
      <c r="I53" s="16"/>
      <c r="J53" s="16"/>
      <c r="K53" s="16"/>
      <c r="L53" s="16" t="s">
        <v>34</v>
      </c>
      <c r="M53" s="16"/>
      <c r="N53" s="16"/>
      <c r="O53" s="16"/>
      <c r="P53" s="16"/>
      <c r="Q53" s="16"/>
      <c r="R53" s="16" t="s">
        <v>38</v>
      </c>
      <c r="S53" s="16"/>
      <c r="T53" s="16"/>
    </row>
    <row r="54" spans="1:24" s="43" customFormat="1">
      <c r="A54" s="42" t="s">
        <v>32</v>
      </c>
      <c r="B54" s="42"/>
      <c r="C54" s="42"/>
      <c r="D54" s="42"/>
      <c r="E54" s="42"/>
      <c r="F54" s="42"/>
      <c r="G54" s="42"/>
      <c r="H54" s="42" t="s">
        <v>29</v>
      </c>
      <c r="I54" s="42"/>
      <c r="J54" s="42" t="s">
        <v>35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V54" s="42"/>
    </row>
    <row r="55" spans="1:24">
      <c r="A55" s="16" t="s">
        <v>33</v>
      </c>
      <c r="B55" s="16"/>
      <c r="C55" s="16" t="s">
        <v>34</v>
      </c>
      <c r="D55" s="16"/>
      <c r="E55" s="16"/>
      <c r="F55" s="16"/>
      <c r="G55" s="16"/>
      <c r="H55" s="16" t="s">
        <v>33</v>
      </c>
      <c r="I55" s="16"/>
      <c r="J55" s="16"/>
      <c r="K55" s="16"/>
      <c r="L55" s="16" t="s">
        <v>34</v>
      </c>
      <c r="M55" s="16"/>
      <c r="N55" s="16"/>
      <c r="O55" s="16"/>
      <c r="P55" s="16"/>
      <c r="Q55" s="16"/>
      <c r="R55" s="16"/>
      <c r="S55" s="16"/>
      <c r="T55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8"/>
  <sheetViews>
    <sheetView showZeros="0" view="pageBreakPreview" topLeftCell="A21" zoomScale="50" zoomScaleSheetLayoutView="50" workbookViewId="0">
      <selection activeCell="U45" sqref="U45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24"/>
      <c r="D5" s="124"/>
      <c r="E5" s="124"/>
      <c r="F5" s="124"/>
      <c r="G5" s="12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25" t="s">
        <v>3</v>
      </c>
      <c r="D6" s="125"/>
      <c r="E6" s="125"/>
      <c r="F6" s="125"/>
      <c r="G6" s="125"/>
      <c r="H6" s="2"/>
      <c r="I6" s="2"/>
      <c r="J6" s="2"/>
      <c r="K6" s="2"/>
      <c r="L6" s="126" t="s">
        <v>48</v>
      </c>
      <c r="M6" s="126"/>
      <c r="N6" s="126"/>
      <c r="O6" s="126"/>
      <c r="P6" s="126"/>
      <c r="Q6" s="126"/>
      <c r="R6" s="126"/>
      <c r="S6" s="126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27" t="s">
        <v>40</v>
      </c>
      <c r="B9" s="128"/>
      <c r="C9" s="129"/>
      <c r="D9" s="133" t="s">
        <v>43</v>
      </c>
      <c r="E9" s="136" t="s">
        <v>44</v>
      </c>
      <c r="F9" s="133" t="s">
        <v>45</v>
      </c>
      <c r="G9" s="133" t="s">
        <v>46</v>
      </c>
      <c r="H9" s="127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7" t="s">
        <v>5</v>
      </c>
      <c r="W9" s="97"/>
      <c r="X9" s="97"/>
      <c r="Y9" s="1"/>
    </row>
    <row r="10" spans="1:25" ht="15">
      <c r="A10" s="130"/>
      <c r="B10" s="131"/>
      <c r="C10" s="132"/>
      <c r="D10" s="134"/>
      <c r="E10" s="137"/>
      <c r="F10" s="134"/>
      <c r="G10" s="134"/>
      <c r="H10" s="139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07" t="s">
        <v>21</v>
      </c>
      <c r="W10" s="107"/>
      <c r="X10" s="107"/>
      <c r="Y10" s="1"/>
    </row>
    <row r="11" spans="1:25" ht="15" customHeight="1">
      <c r="A11" s="111" t="s">
        <v>41</v>
      </c>
      <c r="B11" s="114" t="s">
        <v>42</v>
      </c>
      <c r="C11" s="115"/>
      <c r="D11" s="134"/>
      <c r="E11" s="137"/>
      <c r="F11" s="134"/>
      <c r="G11" s="134"/>
      <c r="H11" s="139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07"/>
      <c r="W11" s="107"/>
      <c r="X11" s="107"/>
      <c r="Y11" s="1"/>
    </row>
    <row r="12" spans="1:25" ht="27.75" customHeight="1">
      <c r="A12" s="112"/>
      <c r="B12" s="116"/>
      <c r="C12" s="117"/>
      <c r="D12" s="134"/>
      <c r="E12" s="137"/>
      <c r="F12" s="134"/>
      <c r="G12" s="134"/>
      <c r="H12" s="139"/>
      <c r="I12" s="33"/>
      <c r="J12" s="34"/>
      <c r="K12" s="120" t="s">
        <v>59</v>
      </c>
      <c r="L12" s="120"/>
      <c r="M12" s="120"/>
      <c r="N12" s="120"/>
      <c r="O12" s="120"/>
      <c r="P12" s="120"/>
      <c r="Q12" s="2"/>
      <c r="R12" s="2"/>
      <c r="S12" s="7"/>
      <c r="T12" s="30"/>
      <c r="U12" s="2" t="s">
        <v>50</v>
      </c>
      <c r="V12" s="107"/>
      <c r="W12" s="107"/>
      <c r="X12" s="107"/>
      <c r="Y12" s="1"/>
    </row>
    <row r="13" spans="1:25" ht="22.5" customHeight="1">
      <c r="A13" s="113"/>
      <c r="B13" s="118"/>
      <c r="C13" s="119"/>
      <c r="D13" s="135"/>
      <c r="E13" s="138"/>
      <c r="F13" s="135"/>
      <c r="G13" s="135"/>
      <c r="H13" s="130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07"/>
      <c r="W13" s="107"/>
      <c r="X13" s="107"/>
      <c r="Y13" s="1"/>
    </row>
    <row r="14" spans="1:25" ht="23.25">
      <c r="A14" s="68"/>
      <c r="B14" s="121"/>
      <c r="C14" s="122"/>
      <c r="D14" s="68"/>
      <c r="E14" s="68">
        <f>V27</f>
        <v>1</v>
      </c>
      <c r="F14" s="68">
        <f>X58</f>
        <v>0</v>
      </c>
      <c r="G14" s="48">
        <f>X53</f>
        <v>106.11122</v>
      </c>
      <c r="H14" s="70"/>
      <c r="I14" s="26"/>
      <c r="J14" s="35" t="s">
        <v>6</v>
      </c>
      <c r="K14" s="35"/>
      <c r="L14" s="35"/>
      <c r="M14" s="36"/>
      <c r="N14" s="123"/>
      <c r="O14" s="102"/>
      <c r="P14" s="102"/>
      <c r="Q14" s="102"/>
      <c r="R14" s="102"/>
      <c r="S14" s="31"/>
      <c r="T14" s="54"/>
      <c r="U14" s="2" t="s">
        <v>24</v>
      </c>
      <c r="V14" s="107"/>
      <c r="W14" s="107"/>
      <c r="X14" s="107"/>
      <c r="Y14" s="1"/>
    </row>
    <row r="15" spans="1:25" ht="20.25">
      <c r="A15" s="24"/>
      <c r="B15" s="105" t="s">
        <v>52</v>
      </c>
      <c r="C15" s="106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07"/>
      <c r="W15" s="107"/>
      <c r="X15" s="107"/>
      <c r="Y15" s="1"/>
    </row>
    <row r="16" spans="1:25" ht="20.25">
      <c r="A16" s="24"/>
      <c r="B16" s="105"/>
      <c r="C16" s="106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08"/>
      <c r="O16" s="109"/>
      <c r="P16" s="109"/>
      <c r="Q16" s="109"/>
      <c r="R16" s="109"/>
      <c r="S16" s="109"/>
      <c r="T16" s="57"/>
      <c r="U16" s="2"/>
      <c r="V16" s="107"/>
      <c r="W16" s="107"/>
      <c r="X16" s="107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07"/>
      <c r="W17" s="107"/>
      <c r="X17" s="107"/>
      <c r="Y17" s="1"/>
    </row>
    <row r="18" spans="1:25" ht="20.25">
      <c r="A18" s="24"/>
      <c r="B18" s="105"/>
      <c r="C18" s="106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0"/>
      <c r="O18" s="110"/>
      <c r="P18" s="110"/>
      <c r="Q18" s="110"/>
      <c r="R18" s="110"/>
      <c r="S18" s="110"/>
      <c r="T18" s="57"/>
      <c r="U18" s="2"/>
      <c r="V18" s="107"/>
      <c r="W18" s="107"/>
      <c r="X18" s="107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88" t="s">
        <v>8</v>
      </c>
      <c r="B20" s="88"/>
      <c r="C20" s="89" t="s">
        <v>9</v>
      </c>
      <c r="D20" s="88" t="s">
        <v>10</v>
      </c>
      <c r="E20" s="88"/>
      <c r="F20" s="88"/>
      <c r="G20" s="88"/>
      <c r="H20" s="88"/>
      <c r="I20" s="90"/>
      <c r="J20" s="90"/>
      <c r="K20" s="90"/>
      <c r="L20" s="90"/>
      <c r="M20" s="90"/>
      <c r="N20" s="90"/>
      <c r="O20" s="90"/>
      <c r="P20" s="88"/>
      <c r="Q20" s="91"/>
      <c r="R20" s="91"/>
      <c r="S20" s="88"/>
      <c r="T20" s="88"/>
      <c r="U20" s="88"/>
      <c r="V20" s="92" t="s">
        <v>27</v>
      </c>
      <c r="W20" s="93"/>
      <c r="X20" s="96" t="s">
        <v>11</v>
      </c>
      <c r="Y20" s="1"/>
    </row>
    <row r="21" spans="1:25" ht="15">
      <c r="A21" s="97" t="s">
        <v>12</v>
      </c>
      <c r="B21" s="97" t="s">
        <v>13</v>
      </c>
      <c r="C21" s="89"/>
      <c r="D21" s="97" t="s">
        <v>14</v>
      </c>
      <c r="E21" s="97"/>
      <c r="F21" s="97"/>
      <c r="G21" s="97"/>
      <c r="H21" s="97"/>
      <c r="I21" s="97"/>
      <c r="J21" s="97"/>
      <c r="K21" s="97"/>
      <c r="L21" s="98" t="s">
        <v>26</v>
      </c>
      <c r="M21" s="99"/>
      <c r="N21" s="99"/>
      <c r="O21" s="99"/>
      <c r="P21" s="99"/>
      <c r="Q21" s="99"/>
      <c r="R21" s="100"/>
      <c r="S21" s="99" t="s">
        <v>25</v>
      </c>
      <c r="T21" s="89"/>
      <c r="U21" s="89"/>
      <c r="V21" s="94"/>
      <c r="W21" s="95"/>
      <c r="X21" s="96"/>
      <c r="Y21" s="1"/>
    </row>
    <row r="22" spans="1:25" ht="26.25" customHeight="1">
      <c r="A22" s="97"/>
      <c r="B22" s="97"/>
      <c r="C22" s="89"/>
      <c r="D22" s="97"/>
      <c r="E22" s="97"/>
      <c r="F22" s="97"/>
      <c r="G22" s="97"/>
      <c r="H22" s="97"/>
      <c r="I22" s="97"/>
      <c r="J22" s="97"/>
      <c r="K22" s="97"/>
      <c r="L22" s="101"/>
      <c r="M22" s="102"/>
      <c r="N22" s="102"/>
      <c r="O22" s="102"/>
      <c r="P22" s="102"/>
      <c r="Q22" s="102"/>
      <c r="R22" s="103"/>
      <c r="S22" s="102"/>
      <c r="T22" s="89"/>
      <c r="U22" s="89"/>
      <c r="V22" s="104" t="s">
        <v>15</v>
      </c>
      <c r="W22" s="104"/>
      <c r="X22" s="104"/>
      <c r="Y22" s="1"/>
    </row>
    <row r="23" spans="1:25" ht="15" customHeight="1">
      <c r="A23" s="97"/>
      <c r="B23" s="97"/>
      <c r="C23" s="89"/>
      <c r="D23" s="141"/>
      <c r="E23" s="141"/>
      <c r="F23" s="141"/>
      <c r="G23" s="141"/>
      <c r="H23" s="141"/>
      <c r="I23" s="141"/>
      <c r="J23" s="142"/>
      <c r="K23" s="87"/>
      <c r="L23" s="85" t="s">
        <v>119</v>
      </c>
      <c r="M23" s="85" t="s">
        <v>141</v>
      </c>
      <c r="N23" s="85" t="s">
        <v>71</v>
      </c>
      <c r="O23" s="85" t="s">
        <v>72</v>
      </c>
      <c r="P23" s="82" t="s">
        <v>84</v>
      </c>
      <c r="Q23" s="81" t="s">
        <v>140</v>
      </c>
      <c r="R23" s="81"/>
      <c r="S23" s="83"/>
      <c r="T23" s="83"/>
      <c r="U23" s="83" t="s">
        <v>51</v>
      </c>
      <c r="V23" s="84" t="s">
        <v>16</v>
      </c>
      <c r="W23" s="80" t="s">
        <v>17</v>
      </c>
      <c r="X23" s="80" t="s">
        <v>18</v>
      </c>
      <c r="Y23" s="1"/>
    </row>
    <row r="24" spans="1:25" ht="15">
      <c r="A24" s="97"/>
      <c r="B24" s="97"/>
      <c r="C24" s="89"/>
      <c r="D24" s="143"/>
      <c r="E24" s="143"/>
      <c r="F24" s="143"/>
      <c r="G24" s="143"/>
      <c r="H24" s="143"/>
      <c r="I24" s="143"/>
      <c r="J24" s="142"/>
      <c r="K24" s="87"/>
      <c r="L24" s="86"/>
      <c r="M24" s="86"/>
      <c r="N24" s="86"/>
      <c r="O24" s="86"/>
      <c r="P24" s="82"/>
      <c r="Q24" s="82"/>
      <c r="R24" s="82"/>
      <c r="S24" s="83"/>
      <c r="T24" s="83"/>
      <c r="U24" s="83"/>
      <c r="V24" s="84"/>
      <c r="W24" s="80"/>
      <c r="X24" s="80"/>
      <c r="Y24" s="1"/>
    </row>
    <row r="25" spans="1:25" ht="89.25" customHeight="1">
      <c r="A25" s="97"/>
      <c r="B25" s="97"/>
      <c r="C25" s="89"/>
      <c r="D25" s="144"/>
      <c r="E25" s="144"/>
      <c r="F25" s="144"/>
      <c r="G25" s="144"/>
      <c r="H25" s="144"/>
      <c r="I25" s="144"/>
      <c r="J25" s="142"/>
      <c r="K25" s="87"/>
      <c r="L25" s="81"/>
      <c r="M25" s="81"/>
      <c r="N25" s="81"/>
      <c r="O25" s="81"/>
      <c r="P25" s="82"/>
      <c r="Q25" s="82"/>
      <c r="R25" s="82"/>
      <c r="S25" s="83"/>
      <c r="T25" s="83"/>
      <c r="U25" s="83"/>
      <c r="V25" s="84"/>
      <c r="W25" s="80"/>
      <c r="X25" s="80"/>
      <c r="Y25" s="1"/>
    </row>
    <row r="26" spans="1:25" thickBot="1">
      <c r="A26" s="8">
        <v>1</v>
      </c>
      <c r="B26" s="9">
        <v>2</v>
      </c>
      <c r="C26" s="9">
        <v>3</v>
      </c>
      <c r="D26" s="145"/>
      <c r="E26" s="145"/>
      <c r="F26" s="145"/>
      <c r="G26" s="145"/>
      <c r="H26" s="145"/>
      <c r="I26" s="145"/>
      <c r="J26" s="145"/>
      <c r="K26" s="9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46"/>
      <c r="E27" s="146"/>
      <c r="F27" s="146"/>
      <c r="G27" s="146"/>
      <c r="H27" s="146"/>
      <c r="I27" s="146"/>
      <c r="J27" s="146"/>
      <c r="K27" s="18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47"/>
      <c r="E28" s="147"/>
      <c r="F28" s="147"/>
      <c r="G28" s="147"/>
      <c r="H28" s="147"/>
      <c r="I28" s="147"/>
      <c r="J28" s="147"/>
      <c r="K28" s="19"/>
      <c r="L28" s="19">
        <v>250</v>
      </c>
      <c r="M28" s="19" t="s">
        <v>142</v>
      </c>
      <c r="N28" s="19">
        <v>20</v>
      </c>
      <c r="O28" s="19">
        <v>30</v>
      </c>
      <c r="P28" s="19">
        <v>100</v>
      </c>
      <c r="Q28" s="19">
        <v>200</v>
      </c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>
      <c r="A29" s="52" t="s">
        <v>80</v>
      </c>
      <c r="B29" s="40" t="s">
        <v>30</v>
      </c>
      <c r="C29" s="40"/>
      <c r="D29" s="62"/>
      <c r="E29" s="62"/>
      <c r="F29" s="62"/>
      <c r="G29" s="62"/>
      <c r="H29" s="62"/>
      <c r="I29" s="62"/>
      <c r="J29" s="62"/>
      <c r="K29" s="40"/>
      <c r="L29" s="40">
        <v>125</v>
      </c>
      <c r="M29" s="40">
        <v>226.14</v>
      </c>
      <c r="N29" s="40"/>
      <c r="O29" s="40"/>
      <c r="P29" s="40"/>
      <c r="Q29" s="40"/>
      <c r="R29" s="40"/>
      <c r="S29" s="40"/>
      <c r="T29" s="40"/>
      <c r="U29" s="40">
        <f>SUM(C29:T29)</f>
        <v>351.14</v>
      </c>
      <c r="V29" s="40">
        <f>U29*V27/1000</f>
        <v>0.35114000000000001</v>
      </c>
      <c r="W29" s="40">
        <v>53</v>
      </c>
      <c r="X29" s="47">
        <f>V29*W29</f>
        <v>18.610420000000001</v>
      </c>
    </row>
    <row r="30" spans="1:25" ht="20.25" customHeight="1">
      <c r="A30" s="51" t="s">
        <v>63</v>
      </c>
      <c r="B30" s="40" t="s">
        <v>30</v>
      </c>
      <c r="C30" s="40"/>
      <c r="D30" s="62"/>
      <c r="E30" s="62"/>
      <c r="F30" s="62"/>
      <c r="G30" s="62"/>
      <c r="H30" s="62"/>
      <c r="I30" s="62"/>
      <c r="J30" s="62"/>
      <c r="K30" s="40"/>
      <c r="L30" s="40">
        <v>1</v>
      </c>
      <c r="M30" s="40">
        <v>16</v>
      </c>
      <c r="N30" s="40"/>
      <c r="O30" s="40"/>
      <c r="P30" s="40"/>
      <c r="Q30" s="40"/>
      <c r="R30" s="40"/>
      <c r="S30" s="40"/>
      <c r="T30" s="40"/>
      <c r="U30" s="40">
        <f t="shared" ref="U30:U53" si="0">SUM(C30:T30)</f>
        <v>17</v>
      </c>
      <c r="V30" s="40">
        <f>U30*V27/1000</f>
        <v>1.7000000000000001E-2</v>
      </c>
      <c r="W30" s="40">
        <v>700</v>
      </c>
      <c r="X30" s="47">
        <f t="shared" ref="X30:X52" si="1">V30*W30</f>
        <v>11.9</v>
      </c>
    </row>
    <row r="31" spans="1:25" ht="21" customHeight="1">
      <c r="A31" s="51" t="s">
        <v>81</v>
      </c>
      <c r="B31" s="40" t="s">
        <v>30</v>
      </c>
      <c r="C31" s="40"/>
      <c r="D31" s="62"/>
      <c r="E31" s="62"/>
      <c r="F31" s="62"/>
      <c r="G31" s="62"/>
      <c r="H31" s="62"/>
      <c r="I31" s="62"/>
      <c r="J31" s="62"/>
      <c r="K31" s="40"/>
      <c r="L31" s="40">
        <v>3</v>
      </c>
      <c r="M31" s="40">
        <v>3</v>
      </c>
      <c r="N31" s="40"/>
      <c r="O31" s="40"/>
      <c r="P31" s="40"/>
      <c r="Q31" s="40"/>
      <c r="R31" s="40"/>
      <c r="S31" s="40"/>
      <c r="T31" s="40"/>
      <c r="U31" s="40">
        <f t="shared" si="0"/>
        <v>6</v>
      </c>
      <c r="V31" s="40">
        <f>U31*V27/1000</f>
        <v>6.0000000000000001E-3</v>
      </c>
      <c r="W31" s="40">
        <v>115</v>
      </c>
      <c r="X31" s="47">
        <f t="shared" si="1"/>
        <v>0.69000000000000006</v>
      </c>
    </row>
    <row r="32" spans="1:25" ht="18.75" customHeight="1">
      <c r="A32" s="51" t="s">
        <v>64</v>
      </c>
      <c r="B32" s="40" t="s">
        <v>30</v>
      </c>
      <c r="C32" s="41"/>
      <c r="D32" s="64"/>
      <c r="E32" s="64"/>
      <c r="F32" s="64"/>
      <c r="G32" s="64"/>
      <c r="H32" s="64"/>
      <c r="I32" s="64"/>
      <c r="J32" s="64"/>
      <c r="K32" s="41"/>
      <c r="L32" s="41">
        <v>4</v>
      </c>
      <c r="M32" s="41"/>
      <c r="N32" s="41"/>
      <c r="O32" s="41"/>
      <c r="P32" s="41"/>
      <c r="Q32" s="41"/>
      <c r="R32" s="41"/>
      <c r="S32" s="41"/>
      <c r="T32" s="41">
        <f>PRODUCT(T31*U27/1000)</f>
        <v>0</v>
      </c>
      <c r="U32" s="40">
        <f t="shared" si="0"/>
        <v>4</v>
      </c>
      <c r="V32" s="40">
        <f>U32*V27/1000</f>
        <v>4.0000000000000001E-3</v>
      </c>
      <c r="W32" s="41">
        <v>40</v>
      </c>
      <c r="X32" s="47">
        <f t="shared" si="1"/>
        <v>0.16</v>
      </c>
    </row>
    <row r="33" spans="1:24" ht="21.75" customHeight="1">
      <c r="A33" s="51" t="s">
        <v>65</v>
      </c>
      <c r="B33" s="40" t="s">
        <v>30</v>
      </c>
      <c r="C33" s="40"/>
      <c r="D33" s="62"/>
      <c r="E33" s="62"/>
      <c r="F33" s="62"/>
      <c r="G33" s="62"/>
      <c r="H33" s="62"/>
      <c r="I33" s="62"/>
      <c r="J33" s="62"/>
      <c r="K33" s="40"/>
      <c r="L33" s="40">
        <v>12</v>
      </c>
      <c r="M33" s="40">
        <v>25.06</v>
      </c>
      <c r="N33" s="40"/>
      <c r="O33" s="40"/>
      <c r="P33" s="40"/>
      <c r="Q33" s="40"/>
      <c r="R33" s="40"/>
      <c r="S33" s="40"/>
      <c r="T33" s="40"/>
      <c r="U33" s="40">
        <f t="shared" si="0"/>
        <v>37.06</v>
      </c>
      <c r="V33" s="40">
        <f>U33*V27/1000</f>
        <v>3.7060000000000003E-2</v>
      </c>
      <c r="W33" s="40">
        <v>55</v>
      </c>
      <c r="X33" s="47">
        <f t="shared" si="1"/>
        <v>2.0383</v>
      </c>
    </row>
    <row r="34" spans="1:24" ht="21" customHeight="1">
      <c r="A34" s="51" t="s">
        <v>67</v>
      </c>
      <c r="B34" s="40" t="s">
        <v>30</v>
      </c>
      <c r="C34" s="40"/>
      <c r="D34" s="62"/>
      <c r="E34" s="62"/>
      <c r="F34" s="62"/>
      <c r="G34" s="62"/>
      <c r="H34" s="62"/>
      <c r="I34" s="62"/>
      <c r="J34" s="62"/>
      <c r="K34" s="40"/>
      <c r="L34" s="40"/>
      <c r="M34" s="40"/>
      <c r="N34" s="40"/>
      <c r="O34" s="40"/>
      <c r="P34" s="40"/>
      <c r="Q34" s="40">
        <v>20</v>
      </c>
      <c r="R34" s="40"/>
      <c r="S34" s="40"/>
      <c r="T34" s="40"/>
      <c r="U34" s="40">
        <f t="shared" si="0"/>
        <v>20</v>
      </c>
      <c r="V34" s="40">
        <f>U34*V27/1000</f>
        <v>0.02</v>
      </c>
      <c r="W34" s="40">
        <v>72</v>
      </c>
      <c r="X34" s="47">
        <f t="shared" si="1"/>
        <v>1.44</v>
      </c>
    </row>
    <row r="35" spans="1:24" ht="26.25" customHeight="1">
      <c r="A35" s="51" t="s">
        <v>68</v>
      </c>
      <c r="B35" s="40" t="s">
        <v>30</v>
      </c>
      <c r="C35" s="41"/>
      <c r="D35" s="64"/>
      <c r="E35" s="64"/>
      <c r="F35" s="64"/>
      <c r="G35" s="64"/>
      <c r="H35" s="64"/>
      <c r="I35" s="64"/>
      <c r="J35" s="64"/>
      <c r="K35" s="41"/>
      <c r="L35" s="41"/>
      <c r="M35" s="41">
        <v>4.8</v>
      </c>
      <c r="N35" s="41"/>
      <c r="O35" s="41"/>
      <c r="P35" s="41"/>
      <c r="Q35" s="41"/>
      <c r="R35" s="41"/>
      <c r="S35" s="41"/>
      <c r="T35" s="41">
        <f>PRODUCT(T34*U27/1000)</f>
        <v>0</v>
      </c>
      <c r="U35" s="40">
        <f t="shared" si="0"/>
        <v>4.8</v>
      </c>
      <c r="V35" s="40">
        <f>U35*V27/1000</f>
        <v>4.7999999999999996E-3</v>
      </c>
      <c r="W35" s="41">
        <v>295</v>
      </c>
      <c r="X35" s="47">
        <f t="shared" si="1"/>
        <v>1.4159999999999999</v>
      </c>
    </row>
    <row r="36" spans="1:24" ht="26.25" customHeight="1">
      <c r="A36" s="51" t="s">
        <v>71</v>
      </c>
      <c r="B36" s="40" t="s">
        <v>30</v>
      </c>
      <c r="C36" s="40"/>
      <c r="D36" s="62"/>
      <c r="E36" s="62"/>
      <c r="F36" s="62"/>
      <c r="G36" s="62"/>
      <c r="H36" s="62"/>
      <c r="I36" s="62"/>
      <c r="J36" s="62"/>
      <c r="K36" s="40"/>
      <c r="L36" s="40"/>
      <c r="M36" s="40"/>
      <c r="N36" s="40">
        <v>20</v>
      </c>
      <c r="O36" s="40"/>
      <c r="P36" s="40"/>
      <c r="Q36" s="40"/>
      <c r="R36" s="40"/>
      <c r="S36" s="40"/>
      <c r="T36" s="40"/>
      <c r="U36" s="40">
        <f t="shared" si="0"/>
        <v>20</v>
      </c>
      <c r="V36" s="40">
        <f>U36*V27/1000</f>
        <v>0.02</v>
      </c>
      <c r="W36" s="40">
        <v>88</v>
      </c>
      <c r="X36" s="47">
        <f t="shared" si="1"/>
        <v>1.76</v>
      </c>
    </row>
    <row r="37" spans="1:24" ht="26.25" customHeight="1">
      <c r="A37" s="51" t="s">
        <v>72</v>
      </c>
      <c r="B37" s="40" t="s">
        <v>30</v>
      </c>
      <c r="C37" s="40"/>
      <c r="D37" s="62"/>
      <c r="E37" s="62"/>
      <c r="F37" s="62"/>
      <c r="G37" s="62"/>
      <c r="H37" s="62"/>
      <c r="I37" s="62"/>
      <c r="J37" s="62"/>
      <c r="K37" s="40"/>
      <c r="L37" s="40"/>
      <c r="M37" s="40"/>
      <c r="N37" s="40"/>
      <c r="O37" s="40">
        <v>30</v>
      </c>
      <c r="P37" s="40"/>
      <c r="Q37" s="40"/>
      <c r="R37" s="40"/>
      <c r="S37" s="40"/>
      <c r="T37" s="40"/>
      <c r="U37" s="40">
        <f t="shared" si="0"/>
        <v>30</v>
      </c>
      <c r="V37" s="40">
        <f>U37*V27/1000</f>
        <v>0.03</v>
      </c>
      <c r="W37" s="40">
        <v>65</v>
      </c>
      <c r="X37" s="47">
        <f t="shared" si="1"/>
        <v>1.95</v>
      </c>
    </row>
    <row r="38" spans="1:24" ht="26.25" customHeight="1">
      <c r="A38" s="51" t="s">
        <v>82</v>
      </c>
      <c r="B38" s="40" t="s">
        <v>30</v>
      </c>
      <c r="C38" s="40"/>
      <c r="D38" s="62"/>
      <c r="E38" s="62"/>
      <c r="F38" s="62"/>
      <c r="G38" s="62"/>
      <c r="H38" s="62"/>
      <c r="I38" s="62"/>
      <c r="J38" s="62"/>
      <c r="K38" s="40"/>
      <c r="L38" s="40">
        <v>13</v>
      </c>
      <c r="M38" s="40"/>
      <c r="N38" s="40"/>
      <c r="O38" s="40"/>
      <c r="P38" s="40"/>
      <c r="Q38" s="40"/>
      <c r="R38" s="40"/>
      <c r="S38" s="40"/>
      <c r="T38" s="40"/>
      <c r="U38" s="40">
        <f t="shared" si="0"/>
        <v>13</v>
      </c>
      <c r="V38" s="40">
        <f>U38*V27/1000</f>
        <v>1.2999999999999999E-2</v>
      </c>
      <c r="W38" s="40">
        <v>41</v>
      </c>
      <c r="X38" s="47">
        <f t="shared" si="1"/>
        <v>0.53300000000000003</v>
      </c>
    </row>
    <row r="39" spans="1:24" ht="26.25" customHeight="1">
      <c r="A39" s="51" t="s">
        <v>91</v>
      </c>
      <c r="B39" s="40" t="s">
        <v>58</v>
      </c>
      <c r="C39" s="40"/>
      <c r="D39" s="62"/>
      <c r="E39" s="62"/>
      <c r="F39" s="62"/>
      <c r="G39" s="62"/>
      <c r="H39" s="62"/>
      <c r="I39" s="62"/>
      <c r="J39" s="62"/>
      <c r="K39" s="40"/>
      <c r="L39" s="40">
        <v>2.5000000000000001E-2</v>
      </c>
      <c r="M39" s="40"/>
      <c r="N39" s="40"/>
      <c r="O39" s="40"/>
      <c r="P39" s="40"/>
      <c r="Q39" s="40"/>
      <c r="R39" s="40"/>
      <c r="S39" s="40"/>
      <c r="T39" s="40"/>
      <c r="U39" s="40">
        <f t="shared" si="0"/>
        <v>2.5000000000000001E-2</v>
      </c>
      <c r="V39" s="40">
        <f>U39*V27</f>
        <v>2.5000000000000001E-2</v>
      </c>
      <c r="W39" s="40">
        <v>8.6999999999999993</v>
      </c>
      <c r="X39" s="47">
        <f t="shared" si="1"/>
        <v>0.2175</v>
      </c>
    </row>
    <row r="40" spans="1:24" ht="26.25" customHeight="1">
      <c r="A40" s="51" t="s">
        <v>77</v>
      </c>
      <c r="B40" s="40" t="s">
        <v>30</v>
      </c>
      <c r="C40" s="40"/>
      <c r="D40" s="62"/>
      <c r="E40" s="62"/>
      <c r="F40" s="62"/>
      <c r="G40" s="62"/>
      <c r="H40" s="62"/>
      <c r="I40" s="62"/>
      <c r="J40" s="62"/>
      <c r="K40" s="40"/>
      <c r="L40" s="40">
        <v>1</v>
      </c>
      <c r="M40" s="40">
        <v>2</v>
      </c>
      <c r="N40" s="40"/>
      <c r="O40" s="40"/>
      <c r="P40" s="40"/>
      <c r="Q40" s="40"/>
      <c r="R40" s="40"/>
      <c r="S40" s="40"/>
      <c r="T40" s="40"/>
      <c r="U40" s="40">
        <f t="shared" si="0"/>
        <v>3</v>
      </c>
      <c r="V40" s="40">
        <f>U40*V27/1000</f>
        <v>3.0000000000000001E-3</v>
      </c>
      <c r="W40" s="40">
        <v>12</v>
      </c>
      <c r="X40" s="47">
        <f t="shared" si="1"/>
        <v>3.6000000000000004E-2</v>
      </c>
    </row>
    <row r="41" spans="1:24" ht="26.25" customHeight="1">
      <c r="A41" s="51" t="s">
        <v>88</v>
      </c>
      <c r="B41" s="40" t="s">
        <v>30</v>
      </c>
      <c r="C41" s="40"/>
      <c r="D41" s="62"/>
      <c r="E41" s="62"/>
      <c r="F41" s="62"/>
      <c r="G41" s="62"/>
      <c r="H41" s="62"/>
      <c r="I41" s="62"/>
      <c r="J41" s="62"/>
      <c r="K41" s="40"/>
      <c r="L41" s="40"/>
      <c r="M41" s="40">
        <v>76</v>
      </c>
      <c r="N41" s="40"/>
      <c r="O41" s="40"/>
      <c r="P41" s="40"/>
      <c r="Q41" s="40"/>
      <c r="R41" s="40"/>
      <c r="S41" s="40"/>
      <c r="T41" s="40"/>
      <c r="U41" s="40">
        <f t="shared" si="0"/>
        <v>76</v>
      </c>
      <c r="V41" s="40">
        <f>U41*V27/1000</f>
        <v>7.5999999999999998E-2</v>
      </c>
      <c r="W41" s="40">
        <v>460</v>
      </c>
      <c r="X41" s="47">
        <f t="shared" si="1"/>
        <v>34.96</v>
      </c>
    </row>
    <row r="42" spans="1:24" ht="26.25" customHeight="1">
      <c r="A42" s="51" t="s">
        <v>84</v>
      </c>
      <c r="B42" s="40" t="s">
        <v>30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>
        <v>1</v>
      </c>
      <c r="Q42" s="40"/>
      <c r="R42" s="40"/>
      <c r="S42" s="40"/>
      <c r="T42" s="40"/>
      <c r="U42" s="40">
        <f t="shared" si="0"/>
        <v>1</v>
      </c>
      <c r="V42" s="40">
        <f>U42*V27</f>
        <v>1</v>
      </c>
      <c r="W42" s="40">
        <v>23</v>
      </c>
      <c r="X42" s="47">
        <f t="shared" si="1"/>
        <v>23</v>
      </c>
    </row>
    <row r="43" spans="1:24" ht="26.25" customHeight="1">
      <c r="A43" s="51" t="s">
        <v>112</v>
      </c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>
        <v>20</v>
      </c>
      <c r="R43" s="40"/>
      <c r="S43" s="40"/>
      <c r="T43" s="40"/>
      <c r="U43" s="40">
        <f t="shared" si="0"/>
        <v>20</v>
      </c>
      <c r="V43" s="40">
        <f>U43*V27/1000</f>
        <v>0.02</v>
      </c>
      <c r="W43" s="40">
        <v>370</v>
      </c>
      <c r="X43" s="47">
        <f t="shared" si="1"/>
        <v>7.4</v>
      </c>
    </row>
    <row r="44" spans="1:24" ht="24" customHeight="1">
      <c r="A44" s="65"/>
      <c r="B44" s="40" t="s">
        <v>30</v>
      </c>
      <c r="C44" s="61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40">
        <f t="shared" si="0"/>
        <v>0</v>
      </c>
      <c r="V44" s="40">
        <f>U44*V27/1000</f>
        <v>0</v>
      </c>
      <c r="W44" s="62"/>
      <c r="X44" s="47">
        <f t="shared" si="1"/>
        <v>0</v>
      </c>
    </row>
    <row r="45" spans="1:24" ht="24" customHeight="1">
      <c r="A45" s="65"/>
      <c r="B45" s="40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40">
        <f t="shared" si="0"/>
        <v>0</v>
      </c>
      <c r="V45" s="40">
        <f>U45*V27/1000</f>
        <v>0</v>
      </c>
      <c r="W45" s="62"/>
      <c r="X45" s="47">
        <f t="shared" si="1"/>
        <v>0</v>
      </c>
    </row>
    <row r="46" spans="1:24" ht="24" customHeight="1">
      <c r="A46" s="65"/>
      <c r="B46" s="40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40">
        <f t="shared" si="0"/>
        <v>0</v>
      </c>
      <c r="V46" s="40">
        <f>U46*V27/1000</f>
        <v>0</v>
      </c>
      <c r="W46" s="62"/>
      <c r="X46" s="47">
        <f t="shared" si="1"/>
        <v>0</v>
      </c>
    </row>
    <row r="47" spans="1:24" ht="24" customHeight="1">
      <c r="A47" s="65"/>
      <c r="B47" s="40" t="s">
        <v>30</v>
      </c>
      <c r="C47" s="6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0"/>
        <v>0</v>
      </c>
      <c r="V47" s="40">
        <f>U47*V27/1000</f>
        <v>0</v>
      </c>
      <c r="W47" s="62"/>
      <c r="X47" s="47">
        <f t="shared" si="1"/>
        <v>0</v>
      </c>
    </row>
    <row r="48" spans="1:24" ht="24" customHeight="1">
      <c r="A48" s="65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0"/>
        <v>0</v>
      </c>
      <c r="V48" s="40">
        <f>U48*V27/1000</f>
        <v>0</v>
      </c>
      <c r="W48" s="62"/>
      <c r="X48" s="47">
        <f t="shared" si="1"/>
        <v>0</v>
      </c>
    </row>
    <row r="49" spans="1:24" ht="24" customHeight="1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0"/>
        <v>0</v>
      </c>
      <c r="V49" s="40">
        <f>U49*V27/1000</f>
        <v>0</v>
      </c>
      <c r="W49" s="62"/>
      <c r="X49" s="47">
        <f t="shared" si="1"/>
        <v>0</v>
      </c>
    </row>
    <row r="50" spans="1:24" ht="24" customHeight="1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0"/>
        <v>0</v>
      </c>
      <c r="V50" s="40">
        <f>U50*V27/1000</f>
        <v>0</v>
      </c>
      <c r="W50" s="62"/>
      <c r="X50" s="47">
        <f t="shared" si="1"/>
        <v>0</v>
      </c>
    </row>
    <row r="51" spans="1:24" ht="24" customHeight="1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0"/>
        <v>0</v>
      </c>
      <c r="V51" s="40">
        <f>U51*V27/1000</f>
        <v>0</v>
      </c>
      <c r="W51" s="62"/>
      <c r="X51" s="47">
        <f t="shared" si="1"/>
        <v>0</v>
      </c>
    </row>
    <row r="52" spans="1:24" ht="24" customHeight="1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0"/>
        <v>0</v>
      </c>
      <c r="V52" s="40">
        <f>U52*V27/1000</f>
        <v>0</v>
      </c>
      <c r="W52" s="62"/>
      <c r="X52" s="47">
        <f t="shared" si="1"/>
        <v>0</v>
      </c>
    </row>
    <row r="53" spans="1:24" ht="21" customHeight="1">
      <c r="A53" s="66"/>
      <c r="B53" s="40" t="s">
        <v>30</v>
      </c>
      <c r="C53" s="63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>
        <f>PRODUCT(T44*T27/1000)</f>
        <v>0</v>
      </c>
      <c r="U53" s="40">
        <f t="shared" si="0"/>
        <v>0</v>
      </c>
      <c r="V53" s="40">
        <f>U53*V27/1000</f>
        <v>0</v>
      </c>
      <c r="W53" s="64"/>
      <c r="X53" s="47">
        <f>SUM(X29:X52)</f>
        <v>106.11122</v>
      </c>
    </row>
    <row r="55" spans="1:24" s="43" customFormat="1">
      <c r="A55" s="42" t="s">
        <v>31</v>
      </c>
      <c r="B55" s="42"/>
      <c r="C55" s="42"/>
      <c r="D55" s="42"/>
      <c r="E55" s="42"/>
      <c r="F55" s="42"/>
      <c r="G55" s="42"/>
      <c r="H55" s="42" t="s">
        <v>28</v>
      </c>
      <c r="I55" s="42"/>
      <c r="J55" s="42" t="s">
        <v>35</v>
      </c>
      <c r="K55" s="42"/>
      <c r="L55" s="42"/>
      <c r="M55" s="42"/>
      <c r="N55" s="42"/>
      <c r="O55" s="42" t="s">
        <v>36</v>
      </c>
      <c r="P55" s="42"/>
      <c r="Q55" s="42"/>
      <c r="R55" s="42" t="s">
        <v>37</v>
      </c>
      <c r="S55" s="42"/>
      <c r="T55" s="42"/>
      <c r="V55" s="42"/>
    </row>
    <row r="56" spans="1:24">
      <c r="A56" s="16" t="s">
        <v>39</v>
      </c>
      <c r="B56" s="16"/>
      <c r="C56" s="16" t="s">
        <v>34</v>
      </c>
      <c r="D56" s="16"/>
      <c r="E56" s="16"/>
      <c r="F56" s="16"/>
      <c r="G56" s="16"/>
      <c r="H56" s="16" t="s">
        <v>39</v>
      </c>
      <c r="I56" s="16"/>
      <c r="J56" s="16"/>
      <c r="K56" s="16"/>
      <c r="L56" s="16" t="s">
        <v>34</v>
      </c>
      <c r="M56" s="16"/>
      <c r="N56" s="16"/>
      <c r="O56" s="16"/>
      <c r="P56" s="16"/>
      <c r="Q56" s="16"/>
      <c r="R56" s="16" t="s">
        <v>38</v>
      </c>
      <c r="S56" s="16"/>
      <c r="T56" s="16"/>
    </row>
    <row r="57" spans="1:24" s="43" customFormat="1">
      <c r="A57" s="42" t="s">
        <v>32</v>
      </c>
      <c r="B57" s="42"/>
      <c r="C57" s="42"/>
      <c r="D57" s="42"/>
      <c r="E57" s="42"/>
      <c r="F57" s="42"/>
      <c r="G57" s="42"/>
      <c r="H57" s="42" t="s">
        <v>29</v>
      </c>
      <c r="I57" s="42"/>
      <c r="J57" s="42" t="s">
        <v>35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V57" s="42"/>
    </row>
    <row r="58" spans="1:24">
      <c r="A58" s="16" t="s">
        <v>33</v>
      </c>
      <c r="B58" s="16"/>
      <c r="C58" s="16" t="s">
        <v>34</v>
      </c>
      <c r="D58" s="16"/>
      <c r="E58" s="16"/>
      <c r="F58" s="16"/>
      <c r="G58" s="16"/>
      <c r="H58" s="16" t="s">
        <v>33</v>
      </c>
      <c r="I58" s="16"/>
      <c r="J58" s="16"/>
      <c r="K58" s="16"/>
      <c r="L58" s="16" t="s">
        <v>34</v>
      </c>
      <c r="M58" s="16"/>
      <c r="N58" s="16"/>
      <c r="O58" s="16"/>
      <c r="P58" s="16"/>
      <c r="Q58" s="16"/>
      <c r="R58" s="16"/>
      <c r="S58" s="16"/>
      <c r="T58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5"/>
  <sheetViews>
    <sheetView showZeros="0" view="pageBreakPreview" topLeftCell="A19" zoomScale="50" zoomScaleSheetLayoutView="50" workbookViewId="0">
      <selection activeCell="S47" sqref="S47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24"/>
      <c r="D5" s="124"/>
      <c r="E5" s="124"/>
      <c r="F5" s="124"/>
      <c r="G5" s="12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25" t="s">
        <v>3</v>
      </c>
      <c r="D6" s="125"/>
      <c r="E6" s="125"/>
      <c r="F6" s="125"/>
      <c r="G6" s="125"/>
      <c r="H6" s="2"/>
      <c r="I6" s="2"/>
      <c r="J6" s="2"/>
      <c r="K6" s="2"/>
      <c r="L6" s="126" t="s">
        <v>48</v>
      </c>
      <c r="M6" s="126"/>
      <c r="N6" s="126"/>
      <c r="O6" s="126"/>
      <c r="P6" s="126"/>
      <c r="Q6" s="126"/>
      <c r="R6" s="126"/>
      <c r="S6" s="126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27" t="s">
        <v>40</v>
      </c>
      <c r="B9" s="128"/>
      <c r="C9" s="129"/>
      <c r="D9" s="133" t="s">
        <v>43</v>
      </c>
      <c r="E9" s="136" t="s">
        <v>44</v>
      </c>
      <c r="F9" s="133" t="s">
        <v>45</v>
      </c>
      <c r="G9" s="133" t="s">
        <v>46</v>
      </c>
      <c r="H9" s="127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7" t="s">
        <v>5</v>
      </c>
      <c r="W9" s="97"/>
      <c r="X9" s="97"/>
      <c r="Y9" s="1"/>
    </row>
    <row r="10" spans="1:25" ht="15">
      <c r="A10" s="130"/>
      <c r="B10" s="131"/>
      <c r="C10" s="132"/>
      <c r="D10" s="134"/>
      <c r="E10" s="137"/>
      <c r="F10" s="134"/>
      <c r="G10" s="134"/>
      <c r="H10" s="139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07" t="s">
        <v>21</v>
      </c>
      <c r="W10" s="107"/>
      <c r="X10" s="107"/>
      <c r="Y10" s="1"/>
    </row>
    <row r="11" spans="1:25" ht="15" customHeight="1">
      <c r="A11" s="111" t="s">
        <v>41</v>
      </c>
      <c r="B11" s="114" t="s">
        <v>42</v>
      </c>
      <c r="C11" s="115"/>
      <c r="D11" s="134"/>
      <c r="E11" s="137"/>
      <c r="F11" s="134"/>
      <c r="G11" s="134"/>
      <c r="H11" s="139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07"/>
      <c r="W11" s="107"/>
      <c r="X11" s="107"/>
      <c r="Y11" s="1"/>
    </row>
    <row r="12" spans="1:25" ht="27.75" customHeight="1">
      <c r="A12" s="112"/>
      <c r="B12" s="116"/>
      <c r="C12" s="117"/>
      <c r="D12" s="134"/>
      <c r="E12" s="137"/>
      <c r="F12" s="134"/>
      <c r="G12" s="134"/>
      <c r="H12" s="139"/>
      <c r="I12" s="33"/>
      <c r="J12" s="34"/>
      <c r="K12" s="120" t="s">
        <v>59</v>
      </c>
      <c r="L12" s="120"/>
      <c r="M12" s="120"/>
      <c r="N12" s="120"/>
      <c r="O12" s="120"/>
      <c r="P12" s="120"/>
      <c r="Q12" s="2"/>
      <c r="R12" s="2"/>
      <c r="S12" s="7"/>
      <c r="T12" s="30"/>
      <c r="U12" s="2" t="s">
        <v>50</v>
      </c>
      <c r="V12" s="107"/>
      <c r="W12" s="107"/>
      <c r="X12" s="107"/>
      <c r="Y12" s="1"/>
    </row>
    <row r="13" spans="1:25" ht="22.5" customHeight="1">
      <c r="A13" s="113"/>
      <c r="B13" s="118"/>
      <c r="C13" s="119"/>
      <c r="D13" s="135"/>
      <c r="E13" s="138"/>
      <c r="F13" s="135"/>
      <c r="G13" s="135"/>
      <c r="H13" s="130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07"/>
      <c r="W13" s="107"/>
      <c r="X13" s="107"/>
      <c r="Y13" s="1"/>
    </row>
    <row r="14" spans="1:25" ht="23.25">
      <c r="A14" s="68"/>
      <c r="B14" s="121"/>
      <c r="C14" s="122"/>
      <c r="D14" s="68"/>
      <c r="E14" s="68">
        <f>V27</f>
        <v>1</v>
      </c>
      <c r="F14" s="68">
        <f>X55</f>
        <v>0</v>
      </c>
      <c r="G14" s="48">
        <f>X50</f>
        <v>75.372500000000002</v>
      </c>
      <c r="H14" s="70"/>
      <c r="I14" s="26"/>
      <c r="J14" s="35" t="s">
        <v>6</v>
      </c>
      <c r="K14" s="35"/>
      <c r="L14" s="35"/>
      <c r="M14" s="36"/>
      <c r="N14" s="123"/>
      <c r="O14" s="102"/>
      <c r="P14" s="102"/>
      <c r="Q14" s="102"/>
      <c r="R14" s="102"/>
      <c r="S14" s="31"/>
      <c r="T14" s="54"/>
      <c r="U14" s="2" t="s">
        <v>24</v>
      </c>
      <c r="V14" s="107"/>
      <c r="W14" s="107"/>
      <c r="X14" s="107"/>
      <c r="Y14" s="1"/>
    </row>
    <row r="15" spans="1:25" ht="20.25">
      <c r="A15" s="24"/>
      <c r="B15" s="105" t="s">
        <v>52</v>
      </c>
      <c r="C15" s="106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07"/>
      <c r="W15" s="107"/>
      <c r="X15" s="107"/>
      <c r="Y15" s="1"/>
    </row>
    <row r="16" spans="1:25" ht="20.25">
      <c r="A16" s="24"/>
      <c r="B16" s="105"/>
      <c r="C16" s="106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08"/>
      <c r="O16" s="109"/>
      <c r="P16" s="109"/>
      <c r="Q16" s="109"/>
      <c r="R16" s="109"/>
      <c r="S16" s="109"/>
      <c r="T16" s="57"/>
      <c r="U16" s="2"/>
      <c r="V16" s="107"/>
      <c r="W16" s="107"/>
      <c r="X16" s="107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07"/>
      <c r="W17" s="107"/>
      <c r="X17" s="107"/>
      <c r="Y17" s="1"/>
    </row>
    <row r="18" spans="1:25" ht="20.25">
      <c r="A18" s="24"/>
      <c r="B18" s="105"/>
      <c r="C18" s="106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0"/>
      <c r="O18" s="110"/>
      <c r="P18" s="110"/>
      <c r="Q18" s="110"/>
      <c r="R18" s="110"/>
      <c r="S18" s="110"/>
      <c r="T18" s="57"/>
      <c r="U18" s="2"/>
      <c r="V18" s="107"/>
      <c r="W18" s="107"/>
      <c r="X18" s="107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150" t="s">
        <v>8</v>
      </c>
      <c r="B20" s="150"/>
      <c r="C20" s="151" t="s">
        <v>9</v>
      </c>
      <c r="D20" s="150" t="s">
        <v>10</v>
      </c>
      <c r="E20" s="150"/>
      <c r="F20" s="150"/>
      <c r="G20" s="150"/>
      <c r="H20" s="150"/>
      <c r="I20" s="152"/>
      <c r="J20" s="152"/>
      <c r="K20" s="152"/>
      <c r="L20" s="152"/>
      <c r="M20" s="152"/>
      <c r="N20" s="152"/>
      <c r="O20" s="152"/>
      <c r="P20" s="150"/>
      <c r="Q20" s="153"/>
      <c r="R20" s="153"/>
      <c r="S20" s="150"/>
      <c r="T20" s="150"/>
      <c r="U20" s="150"/>
      <c r="V20" s="92" t="s">
        <v>27</v>
      </c>
      <c r="W20" s="93"/>
      <c r="X20" s="96" t="s">
        <v>11</v>
      </c>
      <c r="Y20" s="1"/>
    </row>
    <row r="21" spans="1:25" ht="15">
      <c r="A21" s="154" t="s">
        <v>12</v>
      </c>
      <c r="B21" s="154" t="s">
        <v>13</v>
      </c>
      <c r="C21" s="151"/>
      <c r="D21" s="154" t="s">
        <v>14</v>
      </c>
      <c r="E21" s="154"/>
      <c r="F21" s="154"/>
      <c r="G21" s="154"/>
      <c r="H21" s="154"/>
      <c r="I21" s="154"/>
      <c r="J21" s="154"/>
      <c r="K21" s="154"/>
      <c r="L21" s="155" t="s">
        <v>26</v>
      </c>
      <c r="M21" s="156"/>
      <c r="N21" s="156"/>
      <c r="O21" s="156"/>
      <c r="P21" s="156"/>
      <c r="Q21" s="156"/>
      <c r="R21" s="157"/>
      <c r="S21" s="156" t="s">
        <v>25</v>
      </c>
      <c r="T21" s="151"/>
      <c r="U21" s="151"/>
      <c r="V21" s="94"/>
      <c r="W21" s="95"/>
      <c r="X21" s="96"/>
      <c r="Y21" s="1"/>
    </row>
    <row r="22" spans="1:25" ht="26.25" customHeight="1">
      <c r="A22" s="154"/>
      <c r="B22" s="154"/>
      <c r="C22" s="151"/>
      <c r="D22" s="154"/>
      <c r="E22" s="154"/>
      <c r="F22" s="154"/>
      <c r="G22" s="154"/>
      <c r="H22" s="154"/>
      <c r="I22" s="154"/>
      <c r="J22" s="154"/>
      <c r="K22" s="154"/>
      <c r="L22" s="158"/>
      <c r="M22" s="159"/>
      <c r="N22" s="159"/>
      <c r="O22" s="159"/>
      <c r="P22" s="159"/>
      <c r="Q22" s="159"/>
      <c r="R22" s="160"/>
      <c r="S22" s="159"/>
      <c r="T22" s="151"/>
      <c r="U22" s="151"/>
      <c r="V22" s="104" t="s">
        <v>15</v>
      </c>
      <c r="W22" s="104"/>
      <c r="X22" s="104"/>
      <c r="Y22" s="1"/>
    </row>
    <row r="23" spans="1:25" ht="15" customHeight="1">
      <c r="A23" s="154"/>
      <c r="B23" s="154"/>
      <c r="C23" s="151"/>
      <c r="D23" s="141"/>
      <c r="E23" s="141"/>
      <c r="F23" s="141"/>
      <c r="G23" s="141"/>
      <c r="H23" s="141"/>
      <c r="I23" s="141"/>
      <c r="J23" s="142"/>
      <c r="K23" s="142"/>
      <c r="L23" s="141"/>
      <c r="M23" s="141" t="s">
        <v>113</v>
      </c>
      <c r="N23" s="142" t="s">
        <v>114</v>
      </c>
      <c r="O23" s="142" t="s">
        <v>115</v>
      </c>
      <c r="P23" s="142" t="s">
        <v>116</v>
      </c>
      <c r="Q23" s="141" t="s">
        <v>71</v>
      </c>
      <c r="R23" s="141" t="s">
        <v>72</v>
      </c>
      <c r="S23" s="161"/>
      <c r="T23" s="161"/>
      <c r="U23" s="161" t="s">
        <v>51</v>
      </c>
      <c r="V23" s="84" t="s">
        <v>16</v>
      </c>
      <c r="W23" s="80" t="s">
        <v>17</v>
      </c>
      <c r="X23" s="80" t="s">
        <v>18</v>
      </c>
      <c r="Y23" s="1"/>
    </row>
    <row r="24" spans="1:25" ht="15">
      <c r="A24" s="154"/>
      <c r="B24" s="154"/>
      <c r="C24" s="151"/>
      <c r="D24" s="143"/>
      <c r="E24" s="143"/>
      <c r="F24" s="143"/>
      <c r="G24" s="143"/>
      <c r="H24" s="143"/>
      <c r="I24" s="143"/>
      <c r="J24" s="142"/>
      <c r="K24" s="142"/>
      <c r="L24" s="143"/>
      <c r="M24" s="143"/>
      <c r="N24" s="142"/>
      <c r="O24" s="142"/>
      <c r="P24" s="142"/>
      <c r="Q24" s="143"/>
      <c r="R24" s="143"/>
      <c r="S24" s="161"/>
      <c r="T24" s="161"/>
      <c r="U24" s="161"/>
      <c r="V24" s="84"/>
      <c r="W24" s="80"/>
      <c r="X24" s="80"/>
      <c r="Y24" s="1"/>
    </row>
    <row r="25" spans="1:25" ht="89.25" customHeight="1">
      <c r="A25" s="154"/>
      <c r="B25" s="154"/>
      <c r="C25" s="151"/>
      <c r="D25" s="144"/>
      <c r="E25" s="144"/>
      <c r="F25" s="144"/>
      <c r="G25" s="144"/>
      <c r="H25" s="144"/>
      <c r="I25" s="144"/>
      <c r="J25" s="142"/>
      <c r="K25" s="142"/>
      <c r="L25" s="144"/>
      <c r="M25" s="144"/>
      <c r="N25" s="142"/>
      <c r="O25" s="142"/>
      <c r="P25" s="142"/>
      <c r="Q25" s="144"/>
      <c r="R25" s="144"/>
      <c r="S25" s="161"/>
      <c r="T25" s="161"/>
      <c r="U25" s="161"/>
      <c r="V25" s="84"/>
      <c r="W25" s="80"/>
      <c r="X25" s="80"/>
      <c r="Y25" s="1"/>
    </row>
    <row r="26" spans="1:25" thickBot="1">
      <c r="A26" s="162">
        <v>1</v>
      </c>
      <c r="B26" s="145">
        <v>2</v>
      </c>
      <c r="C26" s="145">
        <v>3</v>
      </c>
      <c r="D26" s="145"/>
      <c r="E26" s="145"/>
      <c r="F26" s="145"/>
      <c r="G26" s="145"/>
      <c r="H26" s="145"/>
      <c r="I26" s="145"/>
      <c r="J26" s="145"/>
      <c r="K26" s="145"/>
      <c r="L26" s="145">
        <v>12</v>
      </c>
      <c r="M26" s="145">
        <v>13</v>
      </c>
      <c r="N26" s="145">
        <v>17</v>
      </c>
      <c r="O26" s="145">
        <v>18</v>
      </c>
      <c r="P26" s="145">
        <v>19</v>
      </c>
      <c r="Q26" s="145">
        <v>20</v>
      </c>
      <c r="R26" s="145">
        <v>21</v>
      </c>
      <c r="S26" s="145">
        <v>22</v>
      </c>
      <c r="T26" s="145">
        <v>31</v>
      </c>
      <c r="U26" s="14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163" t="s">
        <v>19</v>
      </c>
      <c r="B27" s="164" t="s">
        <v>58</v>
      </c>
      <c r="C27" s="165"/>
      <c r="D27" s="146"/>
      <c r="E27" s="146"/>
      <c r="F27" s="146"/>
      <c r="G27" s="146"/>
      <c r="H27" s="146"/>
      <c r="I27" s="146"/>
      <c r="J27" s="146"/>
      <c r="K27" s="146"/>
      <c r="L27" s="146">
        <f>E14</f>
        <v>1</v>
      </c>
      <c r="M27" s="146">
        <f>E14</f>
        <v>1</v>
      </c>
      <c r="N27" s="146">
        <f>E14</f>
        <v>1</v>
      </c>
      <c r="O27" s="146">
        <f>E14</f>
        <v>1</v>
      </c>
      <c r="P27" s="146">
        <f>E14</f>
        <v>1</v>
      </c>
      <c r="Q27" s="146">
        <f>E14</f>
        <v>1</v>
      </c>
      <c r="R27" s="146">
        <f>E14</f>
        <v>1</v>
      </c>
      <c r="S27" s="146">
        <f>E14</f>
        <v>1</v>
      </c>
      <c r="T27" s="146">
        <f>E14</f>
        <v>1</v>
      </c>
      <c r="U27" s="165"/>
      <c r="V27" s="67">
        <v>1</v>
      </c>
      <c r="W27" s="25"/>
      <c r="X27" s="11"/>
      <c r="Y27" s="1"/>
    </row>
    <row r="28" spans="1:25" ht="26.25" customHeight="1" thickBot="1">
      <c r="A28" s="166" t="s">
        <v>20</v>
      </c>
      <c r="B28" s="167" t="s">
        <v>30</v>
      </c>
      <c r="C28" s="168"/>
      <c r="D28" s="147"/>
      <c r="E28" s="147"/>
      <c r="F28" s="147"/>
      <c r="G28" s="147"/>
      <c r="H28" s="147"/>
      <c r="I28" s="147"/>
      <c r="J28" s="147"/>
      <c r="K28" s="147"/>
      <c r="L28" s="147"/>
      <c r="M28" s="147">
        <v>250</v>
      </c>
      <c r="N28" s="147">
        <v>200</v>
      </c>
      <c r="O28" s="147">
        <v>95</v>
      </c>
      <c r="P28" s="147">
        <v>200</v>
      </c>
      <c r="Q28" s="147">
        <v>20</v>
      </c>
      <c r="R28" s="169">
        <v>30</v>
      </c>
      <c r="S28" s="168"/>
      <c r="T28" s="168"/>
      <c r="U28" s="168" t="s">
        <v>57</v>
      </c>
      <c r="V28" s="50" t="s">
        <v>56</v>
      </c>
      <c r="W28" s="13"/>
      <c r="X28" s="46"/>
      <c r="Y28" s="1"/>
    </row>
    <row r="29" spans="1:25" ht="21" customHeight="1">
      <c r="A29" s="149" t="s">
        <v>63</v>
      </c>
      <c r="B29" s="62" t="s">
        <v>30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>
        <v>5</v>
      </c>
      <c r="O29" s="64">
        <v>3</v>
      </c>
      <c r="P29" s="64"/>
      <c r="Q29" s="64"/>
      <c r="R29" s="64"/>
      <c r="S29" s="64"/>
      <c r="T29" s="64"/>
      <c r="U29" s="62">
        <f t="shared" ref="U29:U50" si="0">SUM(C29:T29)</f>
        <v>8</v>
      </c>
      <c r="V29" s="40">
        <f>U29*V27/1000</f>
        <v>8.0000000000000002E-3</v>
      </c>
      <c r="W29" s="41">
        <v>700</v>
      </c>
      <c r="X29" s="47">
        <f t="shared" ref="X29:X49" si="1">V29*W29</f>
        <v>5.6000000000000005</v>
      </c>
    </row>
    <row r="30" spans="1:25" ht="21.75" customHeight="1">
      <c r="A30" s="149" t="s">
        <v>71</v>
      </c>
      <c r="B30" s="62" t="s">
        <v>30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>
        <v>20</v>
      </c>
      <c r="R30" s="62"/>
      <c r="S30" s="62"/>
      <c r="T30" s="62"/>
      <c r="U30" s="62">
        <f t="shared" si="0"/>
        <v>20</v>
      </c>
      <c r="V30" s="40">
        <f>U30*V27/1000</f>
        <v>0.02</v>
      </c>
      <c r="W30" s="40">
        <v>88</v>
      </c>
      <c r="X30" s="47">
        <f t="shared" si="1"/>
        <v>1.76</v>
      </c>
    </row>
    <row r="31" spans="1:25" ht="21.75" customHeight="1">
      <c r="A31" s="149" t="s">
        <v>61</v>
      </c>
      <c r="B31" s="62" t="s">
        <v>30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>
        <v>30</v>
      </c>
      <c r="S31" s="64"/>
      <c r="T31" s="64">
        <f>PRODUCT(T30*U27/1000)</f>
        <v>0</v>
      </c>
      <c r="U31" s="62">
        <f t="shared" si="0"/>
        <v>30</v>
      </c>
      <c r="V31" s="40">
        <f>U31*V27/1000</f>
        <v>0.03</v>
      </c>
      <c r="W31" s="41">
        <v>65</v>
      </c>
      <c r="X31" s="47">
        <f t="shared" si="1"/>
        <v>1.95</v>
      </c>
    </row>
    <row r="32" spans="1:25" ht="21" customHeight="1">
      <c r="A32" s="149" t="s">
        <v>67</v>
      </c>
      <c r="B32" s="62" t="s">
        <v>30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>
        <v>3</v>
      </c>
      <c r="N32" s="62"/>
      <c r="O32" s="62">
        <v>1</v>
      </c>
      <c r="P32" s="62">
        <v>20</v>
      </c>
      <c r="Q32" s="62"/>
      <c r="R32" s="62"/>
      <c r="S32" s="62"/>
      <c r="T32" s="62"/>
      <c r="U32" s="62">
        <f t="shared" si="0"/>
        <v>24</v>
      </c>
      <c r="V32" s="40">
        <f>U32*V27/1000</f>
        <v>2.4E-2</v>
      </c>
      <c r="W32" s="40">
        <v>72</v>
      </c>
      <c r="X32" s="47">
        <f t="shared" si="1"/>
        <v>1.728</v>
      </c>
    </row>
    <row r="33" spans="1:24" ht="26.25" customHeight="1">
      <c r="A33" s="149" t="s">
        <v>77</v>
      </c>
      <c r="B33" s="62" t="s">
        <v>30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>
        <v>1</v>
      </c>
      <c r="N33" s="64"/>
      <c r="O33" s="64"/>
      <c r="P33" s="64"/>
      <c r="Q33" s="64"/>
      <c r="R33" s="64"/>
      <c r="S33" s="64"/>
      <c r="T33" s="64">
        <f>PRODUCT(T32*U27/1000)</f>
        <v>0</v>
      </c>
      <c r="U33" s="62">
        <f t="shared" si="0"/>
        <v>1</v>
      </c>
      <c r="V33" s="40">
        <f>U33*V27/1000</f>
        <v>1E-3</v>
      </c>
      <c r="W33" s="41">
        <v>12</v>
      </c>
      <c r="X33" s="47">
        <f t="shared" si="1"/>
        <v>1.2E-2</v>
      </c>
    </row>
    <row r="34" spans="1:24" ht="26.25" customHeight="1">
      <c r="A34" s="149" t="s">
        <v>65</v>
      </c>
      <c r="B34" s="62" t="s">
        <v>30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>
        <v>13</v>
      </c>
      <c r="N34" s="62"/>
      <c r="O34" s="62">
        <v>3</v>
      </c>
      <c r="P34" s="62"/>
      <c r="Q34" s="62"/>
      <c r="R34" s="62"/>
      <c r="S34" s="62"/>
      <c r="T34" s="62"/>
      <c r="U34" s="62">
        <f t="shared" si="0"/>
        <v>16</v>
      </c>
      <c r="V34" s="40">
        <f>U34*V27/1000</f>
        <v>1.6E-2</v>
      </c>
      <c r="W34" s="40">
        <v>55</v>
      </c>
      <c r="X34" s="47">
        <f t="shared" si="1"/>
        <v>0.88</v>
      </c>
    </row>
    <row r="35" spans="1:24" ht="26.25" customHeight="1">
      <c r="A35" s="149" t="s">
        <v>81</v>
      </c>
      <c r="B35" s="62" t="s">
        <v>30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>
        <v>5</v>
      </c>
      <c r="N35" s="62"/>
      <c r="O35" s="62"/>
      <c r="P35" s="62"/>
      <c r="Q35" s="62"/>
      <c r="R35" s="62"/>
      <c r="S35" s="62"/>
      <c r="T35" s="62"/>
      <c r="U35" s="62">
        <f t="shared" si="0"/>
        <v>5</v>
      </c>
      <c r="V35" s="40">
        <f>U35*V27/1000</f>
        <v>5.0000000000000001E-3</v>
      </c>
      <c r="W35" s="40">
        <v>115</v>
      </c>
      <c r="X35" s="47">
        <f t="shared" si="1"/>
        <v>0.57500000000000007</v>
      </c>
    </row>
    <row r="36" spans="1:24" ht="26.25" customHeight="1">
      <c r="A36" s="51" t="s">
        <v>89</v>
      </c>
      <c r="B36" s="40" t="s">
        <v>30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>
        <v>50</v>
      </c>
      <c r="N36" s="40"/>
      <c r="O36" s="40"/>
      <c r="P36" s="40"/>
      <c r="Q36" s="40"/>
      <c r="R36" s="40"/>
      <c r="S36" s="40"/>
      <c r="T36" s="40"/>
      <c r="U36" s="40">
        <f t="shared" si="0"/>
        <v>50</v>
      </c>
      <c r="V36" s="40">
        <f>U36*V27/1000</f>
        <v>0.05</v>
      </c>
      <c r="W36" s="40">
        <v>55</v>
      </c>
      <c r="X36" s="47">
        <f t="shared" si="1"/>
        <v>2.75</v>
      </c>
    </row>
    <row r="37" spans="1:24" ht="26.25" customHeight="1">
      <c r="A37" s="51" t="s">
        <v>90</v>
      </c>
      <c r="B37" s="40" t="s">
        <v>30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>
        <v>25</v>
      </c>
      <c r="N37" s="40"/>
      <c r="O37" s="40"/>
      <c r="P37" s="40"/>
      <c r="Q37" s="40"/>
      <c r="R37" s="40"/>
      <c r="S37" s="40"/>
      <c r="T37" s="40"/>
      <c r="U37" s="40">
        <f t="shared" si="0"/>
        <v>25</v>
      </c>
      <c r="V37" s="40">
        <f>U37*V27/1000</f>
        <v>2.5000000000000001E-2</v>
      </c>
      <c r="W37" s="40">
        <v>45</v>
      </c>
      <c r="X37" s="47">
        <f t="shared" si="1"/>
        <v>1.125</v>
      </c>
    </row>
    <row r="38" spans="1:24" ht="26.25" customHeight="1">
      <c r="A38" s="51" t="s">
        <v>80</v>
      </c>
      <c r="B38" s="40" t="s">
        <v>30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>
        <v>28</v>
      </c>
      <c r="N38" s="40"/>
      <c r="O38" s="40"/>
      <c r="P38" s="40"/>
      <c r="Q38" s="40"/>
      <c r="R38" s="40"/>
      <c r="S38" s="40"/>
      <c r="T38" s="40"/>
      <c r="U38" s="40">
        <f t="shared" si="0"/>
        <v>28</v>
      </c>
      <c r="V38" s="40">
        <f>U38*V27/1000</f>
        <v>2.8000000000000001E-2</v>
      </c>
      <c r="W38" s="40">
        <v>53</v>
      </c>
      <c r="X38" s="47">
        <f t="shared" si="1"/>
        <v>1.484</v>
      </c>
    </row>
    <row r="39" spans="1:24" ht="26.25" customHeight="1">
      <c r="A39" s="51" t="s">
        <v>66</v>
      </c>
      <c r="B39" s="40" t="s">
        <v>30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>
        <v>13</v>
      </c>
      <c r="N39" s="40"/>
      <c r="O39" s="40">
        <v>2</v>
      </c>
      <c r="P39" s="40"/>
      <c r="Q39" s="40"/>
      <c r="R39" s="40"/>
      <c r="S39" s="40"/>
      <c r="T39" s="40"/>
      <c r="U39" s="40">
        <f t="shared" si="0"/>
        <v>15</v>
      </c>
      <c r="V39" s="40">
        <f>U39*V27/1000</f>
        <v>1.4999999999999999E-2</v>
      </c>
      <c r="W39" s="40">
        <v>41</v>
      </c>
      <c r="X39" s="47">
        <f t="shared" si="1"/>
        <v>0.61499999999999999</v>
      </c>
    </row>
    <row r="40" spans="1:24" ht="26.25" customHeight="1">
      <c r="A40" s="51" t="s">
        <v>68</v>
      </c>
      <c r="B40" s="40" t="s">
        <v>30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>
        <v>3</v>
      </c>
      <c r="N40" s="40"/>
      <c r="O40" s="40">
        <v>4.5</v>
      </c>
      <c r="P40" s="40"/>
      <c r="Q40" s="40"/>
      <c r="R40" s="40"/>
      <c r="S40" s="40"/>
      <c r="T40" s="40"/>
      <c r="U40" s="40">
        <f t="shared" si="0"/>
        <v>7.5</v>
      </c>
      <c r="V40" s="40">
        <f>U40*V27/1000</f>
        <v>7.4999999999999997E-3</v>
      </c>
      <c r="W40" s="40">
        <v>265</v>
      </c>
      <c r="X40" s="47">
        <f t="shared" si="1"/>
        <v>1.9874999999999998</v>
      </c>
    </row>
    <row r="41" spans="1:24" ht="24" customHeight="1">
      <c r="A41" s="79" t="s">
        <v>105</v>
      </c>
      <c r="B41" s="40" t="s">
        <v>30</v>
      </c>
      <c r="C41" s="61"/>
      <c r="D41" s="62"/>
      <c r="E41" s="62"/>
      <c r="F41" s="62"/>
      <c r="G41" s="62"/>
      <c r="H41" s="62"/>
      <c r="I41" s="62"/>
      <c r="J41" s="62"/>
      <c r="K41" s="62"/>
      <c r="L41" s="62"/>
      <c r="M41" s="62">
        <v>5</v>
      </c>
      <c r="N41" s="62"/>
      <c r="O41" s="62"/>
      <c r="P41" s="62"/>
      <c r="Q41" s="62"/>
      <c r="R41" s="62"/>
      <c r="S41" s="62"/>
      <c r="T41" s="62"/>
      <c r="U41" s="40">
        <f t="shared" si="0"/>
        <v>5</v>
      </c>
      <c r="V41" s="40">
        <f>U41*V27/1000</f>
        <v>5.0000000000000001E-3</v>
      </c>
      <c r="W41" s="62">
        <v>250</v>
      </c>
      <c r="X41" s="47">
        <f t="shared" si="1"/>
        <v>1.25</v>
      </c>
    </row>
    <row r="42" spans="1:24" ht="24" customHeight="1">
      <c r="A42" s="79" t="s">
        <v>94</v>
      </c>
      <c r="B42" s="40" t="s">
        <v>30</v>
      </c>
      <c r="C42" s="63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>
        <v>84</v>
      </c>
      <c r="O42" s="62"/>
      <c r="P42" s="62"/>
      <c r="Q42" s="62"/>
      <c r="R42" s="62"/>
      <c r="S42" s="62"/>
      <c r="T42" s="62"/>
      <c r="U42" s="40">
        <f t="shared" si="0"/>
        <v>84</v>
      </c>
      <c r="V42" s="40">
        <f>U42*V27/1000</f>
        <v>8.4000000000000005E-2</v>
      </c>
      <c r="W42" s="62">
        <v>49</v>
      </c>
      <c r="X42" s="47">
        <f t="shared" si="1"/>
        <v>4.1160000000000005</v>
      </c>
    </row>
    <row r="43" spans="1:24" ht="24" customHeight="1">
      <c r="A43" s="79" t="s">
        <v>106</v>
      </c>
      <c r="B43" s="40" t="s">
        <v>30</v>
      </c>
      <c r="C43" s="63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>
        <v>83</v>
      </c>
      <c r="P43" s="62"/>
      <c r="Q43" s="62"/>
      <c r="R43" s="62"/>
      <c r="S43" s="62"/>
      <c r="T43" s="62"/>
      <c r="U43" s="40">
        <f t="shared" si="0"/>
        <v>83</v>
      </c>
      <c r="V43" s="40">
        <f>U43*V27/1000</f>
        <v>8.3000000000000004E-2</v>
      </c>
      <c r="W43" s="62">
        <v>540</v>
      </c>
      <c r="X43" s="47">
        <f t="shared" si="1"/>
        <v>44.82</v>
      </c>
    </row>
    <row r="44" spans="1:24" ht="24" customHeight="1">
      <c r="A44" s="79" t="s">
        <v>64</v>
      </c>
      <c r="B44" s="40" t="s">
        <v>30</v>
      </c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>
        <v>3</v>
      </c>
      <c r="P44" s="62"/>
      <c r="Q44" s="62"/>
      <c r="R44" s="62"/>
      <c r="S44" s="62"/>
      <c r="T44" s="62"/>
      <c r="U44" s="40">
        <f t="shared" si="0"/>
        <v>3</v>
      </c>
      <c r="V44" s="40">
        <f>U44*V27/1000</f>
        <v>3.0000000000000001E-3</v>
      </c>
      <c r="W44" s="62">
        <v>40</v>
      </c>
      <c r="X44" s="47">
        <f t="shared" si="1"/>
        <v>0.12</v>
      </c>
    </row>
    <row r="45" spans="1:24" ht="24" customHeight="1">
      <c r="A45" s="79" t="s">
        <v>117</v>
      </c>
      <c r="B45" s="40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>
        <v>20</v>
      </c>
      <c r="Q45" s="62"/>
      <c r="R45" s="62"/>
      <c r="S45" s="62"/>
      <c r="T45" s="62"/>
      <c r="U45" s="40">
        <f t="shared" si="0"/>
        <v>20</v>
      </c>
      <c r="V45" s="40">
        <f>U45*V27/1000</f>
        <v>0.02</v>
      </c>
      <c r="W45" s="62">
        <v>230</v>
      </c>
      <c r="X45" s="47">
        <f t="shared" si="1"/>
        <v>4.6000000000000005</v>
      </c>
    </row>
    <row r="46" spans="1:24" ht="24" customHeight="1">
      <c r="A46" s="79"/>
      <c r="B46" s="40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40">
        <f t="shared" si="0"/>
        <v>0</v>
      </c>
      <c r="V46" s="40">
        <f>U46*V27/1000</f>
        <v>0</v>
      </c>
      <c r="W46" s="62"/>
      <c r="X46" s="47">
        <f t="shared" si="1"/>
        <v>0</v>
      </c>
    </row>
    <row r="47" spans="1:24" ht="24" customHeight="1">
      <c r="A47" s="79"/>
      <c r="B47" s="40" t="s">
        <v>30</v>
      </c>
      <c r="C47" s="6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0"/>
        <v>0</v>
      </c>
      <c r="V47" s="40">
        <f>U47*V27/1000</f>
        <v>0</v>
      </c>
      <c r="W47" s="62"/>
      <c r="X47" s="47">
        <f t="shared" si="1"/>
        <v>0</v>
      </c>
    </row>
    <row r="48" spans="1:24" ht="24" customHeight="1">
      <c r="A48" s="79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0"/>
        <v>0</v>
      </c>
      <c r="V48" s="40">
        <f>U48*V27/1000</f>
        <v>0</v>
      </c>
      <c r="W48" s="62"/>
      <c r="X48" s="47">
        <f t="shared" si="1"/>
        <v>0</v>
      </c>
    </row>
    <row r="49" spans="1:24" ht="24" customHeight="1">
      <c r="A49" s="79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0"/>
        <v>0</v>
      </c>
      <c r="V49" s="40">
        <f>U49*V27/1000</f>
        <v>0</v>
      </c>
      <c r="W49" s="62"/>
      <c r="X49" s="47">
        <f t="shared" si="1"/>
        <v>0</v>
      </c>
    </row>
    <row r="50" spans="1:24" ht="21" customHeight="1">
      <c r="A50" s="79"/>
      <c r="B50" s="40" t="s">
        <v>30</v>
      </c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>
        <f>PRODUCT(T41*T27/1000)</f>
        <v>0</v>
      </c>
      <c r="U50" s="40">
        <f t="shared" si="0"/>
        <v>0</v>
      </c>
      <c r="V50" s="40">
        <f>U50*V27/1000</f>
        <v>0</v>
      </c>
      <c r="W50" s="64"/>
      <c r="X50" s="47">
        <f>SUM(X29:X49)</f>
        <v>75.372500000000002</v>
      </c>
    </row>
    <row r="52" spans="1:24" s="43" customFormat="1">
      <c r="A52" s="42" t="s">
        <v>31</v>
      </c>
      <c r="B52" s="42"/>
      <c r="C52" s="42"/>
      <c r="D52" s="42"/>
      <c r="E52" s="42"/>
      <c r="F52" s="42"/>
      <c r="G52" s="42"/>
      <c r="H52" s="42" t="s">
        <v>28</v>
      </c>
      <c r="I52" s="42"/>
      <c r="J52" s="42" t="s">
        <v>35</v>
      </c>
      <c r="K52" s="42"/>
      <c r="L52" s="42"/>
      <c r="M52" s="42"/>
      <c r="N52" s="42"/>
      <c r="O52" s="42" t="s">
        <v>36</v>
      </c>
      <c r="P52" s="42"/>
      <c r="Q52" s="42"/>
      <c r="R52" s="42" t="s">
        <v>37</v>
      </c>
      <c r="S52" s="42"/>
      <c r="T52" s="42"/>
      <c r="V52" s="42"/>
    </row>
    <row r="53" spans="1:24">
      <c r="A53" s="16" t="s">
        <v>39</v>
      </c>
      <c r="B53" s="16"/>
      <c r="C53" s="16" t="s">
        <v>34</v>
      </c>
      <c r="D53" s="16"/>
      <c r="E53" s="16"/>
      <c r="F53" s="16"/>
      <c r="G53" s="16"/>
      <c r="H53" s="16" t="s">
        <v>39</v>
      </c>
      <c r="I53" s="16"/>
      <c r="J53" s="16"/>
      <c r="K53" s="16"/>
      <c r="L53" s="16" t="s">
        <v>34</v>
      </c>
      <c r="M53" s="16"/>
      <c r="N53" s="16"/>
      <c r="O53" s="16"/>
      <c r="P53" s="16"/>
      <c r="Q53" s="16"/>
      <c r="R53" s="16" t="s">
        <v>38</v>
      </c>
      <c r="S53" s="16"/>
      <c r="T53" s="16"/>
    </row>
    <row r="54" spans="1:24" s="43" customFormat="1">
      <c r="A54" s="42" t="s">
        <v>32</v>
      </c>
      <c r="B54" s="42"/>
      <c r="C54" s="42"/>
      <c r="D54" s="42"/>
      <c r="E54" s="42"/>
      <c r="F54" s="42"/>
      <c r="G54" s="42"/>
      <c r="H54" s="42" t="s">
        <v>29</v>
      </c>
      <c r="I54" s="42"/>
      <c r="J54" s="42" t="s">
        <v>35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V54" s="42"/>
    </row>
    <row r="55" spans="1:24">
      <c r="A55" s="16" t="s">
        <v>33</v>
      </c>
      <c r="B55" s="16"/>
      <c r="C55" s="16" t="s">
        <v>34</v>
      </c>
      <c r="D55" s="16"/>
      <c r="E55" s="16"/>
      <c r="F55" s="16"/>
      <c r="G55" s="16"/>
      <c r="H55" s="16" t="s">
        <v>33</v>
      </c>
      <c r="I55" s="16"/>
      <c r="J55" s="16"/>
      <c r="K55" s="16"/>
      <c r="L55" s="16" t="s">
        <v>34</v>
      </c>
      <c r="M55" s="16"/>
      <c r="N55" s="16"/>
      <c r="O55" s="16"/>
      <c r="P55" s="16"/>
      <c r="Q55" s="16"/>
      <c r="R55" s="16"/>
      <c r="S55" s="16"/>
      <c r="T55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2"/>
  <sheetViews>
    <sheetView showZeros="0" view="pageBreakPreview" topLeftCell="A21" zoomScale="50" zoomScaleSheetLayoutView="50" workbookViewId="0">
      <selection activeCell="U41" sqref="U41"/>
    </sheetView>
  </sheetViews>
  <sheetFormatPr defaultRowHeight="18.75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>
      <c r="U1" s="16" t="s">
        <v>54</v>
      </c>
      <c r="W1" s="16"/>
    </row>
    <row r="2" spans="1:25">
      <c r="U2" s="16" t="s">
        <v>55</v>
      </c>
      <c r="W2" s="16"/>
    </row>
    <row r="3" spans="1:25" ht="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>
      <c r="A5" s="35" t="s">
        <v>1</v>
      </c>
      <c r="B5" s="71"/>
      <c r="C5" s="124"/>
      <c r="D5" s="124"/>
      <c r="E5" s="124"/>
      <c r="F5" s="124"/>
      <c r="G5" s="12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>
      <c r="A6" s="39" t="s">
        <v>2</v>
      </c>
      <c r="B6" s="72" t="s">
        <v>22</v>
      </c>
      <c r="C6" s="125" t="s">
        <v>3</v>
      </c>
      <c r="D6" s="125"/>
      <c r="E6" s="125"/>
      <c r="F6" s="125"/>
      <c r="G6" s="125"/>
      <c r="H6" s="2"/>
      <c r="I6" s="2"/>
      <c r="J6" s="2"/>
      <c r="K6" s="2"/>
      <c r="L6" s="126" t="s">
        <v>48</v>
      </c>
      <c r="M6" s="126"/>
      <c r="N6" s="126"/>
      <c r="O6" s="126"/>
      <c r="P6" s="126"/>
      <c r="Q6" s="126"/>
      <c r="R6" s="126"/>
      <c r="S6" s="126"/>
      <c r="T6" s="4"/>
      <c r="U6" s="38"/>
      <c r="V6" s="15"/>
      <c r="W6" s="2"/>
      <c r="X6" s="2"/>
      <c r="Y6" s="1"/>
    </row>
    <row r="7" spans="1:25" ht="18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>
      <c r="A9" s="127" t="s">
        <v>40</v>
      </c>
      <c r="B9" s="128"/>
      <c r="C9" s="129"/>
      <c r="D9" s="133" t="s">
        <v>43</v>
      </c>
      <c r="E9" s="136" t="s">
        <v>44</v>
      </c>
      <c r="F9" s="133" t="s">
        <v>45</v>
      </c>
      <c r="G9" s="133" t="s">
        <v>46</v>
      </c>
      <c r="H9" s="127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97" t="s">
        <v>5</v>
      </c>
      <c r="W9" s="97"/>
      <c r="X9" s="97"/>
      <c r="Y9" s="1"/>
    </row>
    <row r="10" spans="1:25" ht="15">
      <c r="A10" s="130"/>
      <c r="B10" s="131"/>
      <c r="C10" s="132"/>
      <c r="D10" s="134"/>
      <c r="E10" s="137"/>
      <c r="F10" s="134"/>
      <c r="G10" s="134"/>
      <c r="H10" s="139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07" t="s">
        <v>21</v>
      </c>
      <c r="W10" s="107"/>
      <c r="X10" s="107"/>
      <c r="Y10" s="1"/>
    </row>
    <row r="11" spans="1:25" ht="15" customHeight="1">
      <c r="A11" s="111" t="s">
        <v>41</v>
      </c>
      <c r="B11" s="114" t="s">
        <v>42</v>
      </c>
      <c r="C11" s="115"/>
      <c r="D11" s="134"/>
      <c r="E11" s="137"/>
      <c r="F11" s="134"/>
      <c r="G11" s="134"/>
      <c r="H11" s="139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07"/>
      <c r="W11" s="107"/>
      <c r="X11" s="107"/>
      <c r="Y11" s="1"/>
    </row>
    <row r="12" spans="1:25" ht="27.75" customHeight="1">
      <c r="A12" s="112"/>
      <c r="B12" s="116"/>
      <c r="C12" s="117"/>
      <c r="D12" s="134"/>
      <c r="E12" s="137"/>
      <c r="F12" s="134"/>
      <c r="G12" s="134"/>
      <c r="H12" s="139"/>
      <c r="I12" s="33"/>
      <c r="J12" s="34"/>
      <c r="K12" s="120" t="s">
        <v>59</v>
      </c>
      <c r="L12" s="120"/>
      <c r="M12" s="120"/>
      <c r="N12" s="120"/>
      <c r="O12" s="120"/>
      <c r="P12" s="120"/>
      <c r="Q12" s="2"/>
      <c r="R12" s="2"/>
      <c r="S12" s="7"/>
      <c r="T12" s="30"/>
      <c r="U12" s="2" t="s">
        <v>50</v>
      </c>
      <c r="V12" s="107"/>
      <c r="W12" s="107"/>
      <c r="X12" s="107"/>
      <c r="Y12" s="1"/>
    </row>
    <row r="13" spans="1:25" ht="22.5" customHeight="1">
      <c r="A13" s="113"/>
      <c r="B13" s="118"/>
      <c r="C13" s="119"/>
      <c r="D13" s="135"/>
      <c r="E13" s="138"/>
      <c r="F13" s="135"/>
      <c r="G13" s="135"/>
      <c r="H13" s="130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07"/>
      <c r="W13" s="107"/>
      <c r="X13" s="107"/>
      <c r="Y13" s="1"/>
    </row>
    <row r="14" spans="1:25" ht="23.25">
      <c r="A14" s="68"/>
      <c r="B14" s="121"/>
      <c r="C14" s="122"/>
      <c r="D14" s="68"/>
      <c r="E14" s="68">
        <f>V27</f>
        <v>1</v>
      </c>
      <c r="F14" s="68">
        <f>X52</f>
        <v>0</v>
      </c>
      <c r="G14" s="48">
        <f>X47</f>
        <v>80.205929999999995</v>
      </c>
      <c r="H14" s="70"/>
      <c r="I14" s="26"/>
      <c r="J14" s="35" t="s">
        <v>6</v>
      </c>
      <c r="K14" s="35"/>
      <c r="L14" s="35"/>
      <c r="M14" s="36"/>
      <c r="N14" s="123"/>
      <c r="O14" s="102"/>
      <c r="P14" s="102"/>
      <c r="Q14" s="102"/>
      <c r="R14" s="102"/>
      <c r="S14" s="31"/>
      <c r="T14" s="54"/>
      <c r="U14" s="2" t="s">
        <v>24</v>
      </c>
      <c r="V14" s="107"/>
      <c r="W14" s="107"/>
      <c r="X14" s="107"/>
      <c r="Y14" s="1"/>
    </row>
    <row r="15" spans="1:25" ht="20.25">
      <c r="A15" s="24"/>
      <c r="B15" s="105" t="s">
        <v>52</v>
      </c>
      <c r="C15" s="106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07"/>
      <c r="W15" s="107"/>
      <c r="X15" s="107"/>
      <c r="Y15" s="1"/>
    </row>
    <row r="16" spans="1:25" ht="20.25">
      <c r="A16" s="24"/>
      <c r="B16" s="105"/>
      <c r="C16" s="106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08"/>
      <c r="O16" s="109"/>
      <c r="P16" s="109"/>
      <c r="Q16" s="109"/>
      <c r="R16" s="109"/>
      <c r="S16" s="109"/>
      <c r="T16" s="57"/>
      <c r="U16" s="2"/>
      <c r="V16" s="107"/>
      <c r="W16" s="107"/>
      <c r="X16" s="107"/>
      <c r="Y16" s="1"/>
    </row>
    <row r="17" spans="1:25" ht="20.25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07"/>
      <c r="W17" s="107"/>
      <c r="X17" s="107"/>
      <c r="Y17" s="1"/>
    </row>
    <row r="18" spans="1:25" ht="20.25">
      <c r="A18" s="24"/>
      <c r="B18" s="105"/>
      <c r="C18" s="106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10"/>
      <c r="O18" s="110"/>
      <c r="P18" s="110"/>
      <c r="Q18" s="110"/>
      <c r="R18" s="110"/>
      <c r="S18" s="110"/>
      <c r="T18" s="57"/>
      <c r="U18" s="2"/>
      <c r="V18" s="107"/>
      <c r="W18" s="107"/>
      <c r="X18" s="107"/>
      <c r="Y18" s="1"/>
    </row>
    <row r="19" spans="1:25" ht="18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>
      <c r="A20" s="88" t="s">
        <v>8</v>
      </c>
      <c r="B20" s="88"/>
      <c r="C20" s="89" t="s">
        <v>9</v>
      </c>
      <c r="D20" s="88" t="s">
        <v>10</v>
      </c>
      <c r="E20" s="88"/>
      <c r="F20" s="88"/>
      <c r="G20" s="88"/>
      <c r="H20" s="88"/>
      <c r="I20" s="90"/>
      <c r="J20" s="90"/>
      <c r="K20" s="90"/>
      <c r="L20" s="90"/>
      <c r="M20" s="90"/>
      <c r="N20" s="90"/>
      <c r="O20" s="90"/>
      <c r="P20" s="88"/>
      <c r="Q20" s="91"/>
      <c r="R20" s="91"/>
      <c r="S20" s="88"/>
      <c r="T20" s="88"/>
      <c r="U20" s="88"/>
      <c r="V20" s="92" t="s">
        <v>27</v>
      </c>
      <c r="W20" s="93"/>
      <c r="X20" s="96" t="s">
        <v>11</v>
      </c>
      <c r="Y20" s="1"/>
    </row>
    <row r="21" spans="1:25" ht="15">
      <c r="A21" s="97" t="s">
        <v>12</v>
      </c>
      <c r="B21" s="97" t="s">
        <v>13</v>
      </c>
      <c r="C21" s="89"/>
      <c r="D21" s="97" t="s">
        <v>14</v>
      </c>
      <c r="E21" s="97"/>
      <c r="F21" s="97"/>
      <c r="G21" s="97"/>
      <c r="H21" s="97"/>
      <c r="I21" s="97"/>
      <c r="J21" s="97"/>
      <c r="K21" s="97"/>
      <c r="L21" s="98" t="s">
        <v>26</v>
      </c>
      <c r="M21" s="99"/>
      <c r="N21" s="99"/>
      <c r="O21" s="99"/>
      <c r="P21" s="99"/>
      <c r="Q21" s="99"/>
      <c r="R21" s="100"/>
      <c r="S21" s="99" t="s">
        <v>25</v>
      </c>
      <c r="T21" s="89"/>
      <c r="U21" s="89"/>
      <c r="V21" s="94"/>
      <c r="W21" s="95"/>
      <c r="X21" s="96"/>
      <c r="Y21" s="1"/>
    </row>
    <row r="22" spans="1:25" ht="26.25" customHeight="1">
      <c r="A22" s="97"/>
      <c r="B22" s="97"/>
      <c r="C22" s="89"/>
      <c r="D22" s="97"/>
      <c r="E22" s="97"/>
      <c r="F22" s="97"/>
      <c r="G22" s="97"/>
      <c r="H22" s="97"/>
      <c r="I22" s="97"/>
      <c r="J22" s="97"/>
      <c r="K22" s="97"/>
      <c r="L22" s="101"/>
      <c r="M22" s="102"/>
      <c r="N22" s="102"/>
      <c r="O22" s="102"/>
      <c r="P22" s="102"/>
      <c r="Q22" s="102"/>
      <c r="R22" s="103"/>
      <c r="S22" s="102"/>
      <c r="T22" s="89"/>
      <c r="U22" s="89"/>
      <c r="V22" s="104" t="s">
        <v>15</v>
      </c>
      <c r="W22" s="104"/>
      <c r="X22" s="104"/>
      <c r="Y22" s="1"/>
    </row>
    <row r="23" spans="1:25" ht="15" customHeight="1">
      <c r="A23" s="97"/>
      <c r="B23" s="97"/>
      <c r="C23" s="89"/>
      <c r="D23" s="141"/>
      <c r="E23" s="141"/>
      <c r="F23" s="141"/>
      <c r="G23" s="141"/>
      <c r="H23" s="141"/>
      <c r="I23" s="141"/>
      <c r="J23" s="142"/>
      <c r="K23" s="87"/>
      <c r="L23" s="85" t="s">
        <v>107</v>
      </c>
      <c r="M23" s="85" t="s">
        <v>108</v>
      </c>
      <c r="N23" s="82" t="s">
        <v>109</v>
      </c>
      <c r="O23" s="82" t="s">
        <v>85</v>
      </c>
      <c r="P23" s="82" t="s">
        <v>110</v>
      </c>
      <c r="Q23" s="81"/>
      <c r="R23" s="81"/>
      <c r="S23" s="83"/>
      <c r="T23" s="83"/>
      <c r="U23" s="83" t="s">
        <v>51</v>
      </c>
      <c r="V23" s="84" t="s">
        <v>16</v>
      </c>
      <c r="W23" s="80" t="s">
        <v>17</v>
      </c>
      <c r="X23" s="80" t="s">
        <v>18</v>
      </c>
      <c r="Y23" s="1"/>
    </row>
    <row r="24" spans="1:25" ht="15">
      <c r="A24" s="97"/>
      <c r="B24" s="97"/>
      <c r="C24" s="89"/>
      <c r="D24" s="143"/>
      <c r="E24" s="143"/>
      <c r="F24" s="143"/>
      <c r="G24" s="143"/>
      <c r="H24" s="143"/>
      <c r="I24" s="143"/>
      <c r="J24" s="142"/>
      <c r="K24" s="87"/>
      <c r="L24" s="86"/>
      <c r="M24" s="86"/>
      <c r="N24" s="82"/>
      <c r="O24" s="82"/>
      <c r="P24" s="82"/>
      <c r="Q24" s="82"/>
      <c r="R24" s="82"/>
      <c r="S24" s="83"/>
      <c r="T24" s="83"/>
      <c r="U24" s="83"/>
      <c r="V24" s="84"/>
      <c r="W24" s="80"/>
      <c r="X24" s="80"/>
      <c r="Y24" s="1"/>
    </row>
    <row r="25" spans="1:25" ht="89.25" customHeight="1">
      <c r="A25" s="97"/>
      <c r="B25" s="97"/>
      <c r="C25" s="89"/>
      <c r="D25" s="144"/>
      <c r="E25" s="144"/>
      <c r="F25" s="144"/>
      <c r="G25" s="144"/>
      <c r="H25" s="144"/>
      <c r="I25" s="144"/>
      <c r="J25" s="142"/>
      <c r="K25" s="87"/>
      <c r="L25" s="81"/>
      <c r="M25" s="81"/>
      <c r="N25" s="82"/>
      <c r="O25" s="82"/>
      <c r="P25" s="82"/>
      <c r="Q25" s="82"/>
      <c r="R25" s="82"/>
      <c r="S25" s="83"/>
      <c r="T25" s="83"/>
      <c r="U25" s="83"/>
      <c r="V25" s="84"/>
      <c r="W25" s="80"/>
      <c r="X25" s="80"/>
      <c r="Y25" s="1"/>
    </row>
    <row r="26" spans="1:25" thickBot="1">
      <c r="A26" s="8">
        <v>1</v>
      </c>
      <c r="B26" s="9">
        <v>2</v>
      </c>
      <c r="C26" s="9">
        <v>3</v>
      </c>
      <c r="D26" s="145"/>
      <c r="E26" s="145"/>
      <c r="F26" s="145"/>
      <c r="G26" s="145"/>
      <c r="H26" s="145"/>
      <c r="I26" s="145"/>
      <c r="J26" s="145"/>
      <c r="K26" s="9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>
      <c r="A27" s="44" t="s">
        <v>19</v>
      </c>
      <c r="B27" s="10" t="s">
        <v>58</v>
      </c>
      <c r="C27" s="11"/>
      <c r="D27" s="146"/>
      <c r="E27" s="146"/>
      <c r="F27" s="146"/>
      <c r="G27" s="146"/>
      <c r="H27" s="146"/>
      <c r="I27" s="146"/>
      <c r="J27" s="146"/>
      <c r="K27" s="18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>
      <c r="A28" s="45" t="s">
        <v>20</v>
      </c>
      <c r="B28" s="12" t="s">
        <v>30</v>
      </c>
      <c r="C28" s="13"/>
      <c r="D28" s="147"/>
      <c r="E28" s="147"/>
      <c r="F28" s="147"/>
      <c r="G28" s="147"/>
      <c r="H28" s="147"/>
      <c r="I28" s="147"/>
      <c r="J28" s="147"/>
      <c r="K28" s="19"/>
      <c r="L28" s="19">
        <v>250</v>
      </c>
      <c r="M28" s="19">
        <v>200</v>
      </c>
      <c r="N28" s="19">
        <v>200</v>
      </c>
      <c r="O28" s="19">
        <v>20</v>
      </c>
      <c r="P28" s="19">
        <v>30</v>
      </c>
      <c r="Q28" s="19"/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0.25" customHeight="1">
      <c r="A29" s="51" t="s">
        <v>67</v>
      </c>
      <c r="B29" s="40" t="s">
        <v>30</v>
      </c>
      <c r="C29" s="40"/>
      <c r="D29" s="62"/>
      <c r="E29" s="62"/>
      <c r="F29" s="62"/>
      <c r="G29" s="62"/>
      <c r="H29" s="62"/>
      <c r="I29" s="62"/>
      <c r="J29" s="62"/>
      <c r="K29" s="40"/>
      <c r="L29" s="40"/>
      <c r="M29" s="40"/>
      <c r="N29" s="40">
        <v>20</v>
      </c>
      <c r="O29" s="40"/>
      <c r="P29" s="40"/>
      <c r="Q29" s="40"/>
      <c r="R29" s="40"/>
      <c r="S29" s="40"/>
      <c r="T29" s="40"/>
      <c r="U29" s="40">
        <f t="shared" ref="U29:U47" si="0">SUM(C29:T29)</f>
        <v>20</v>
      </c>
      <c r="V29" s="40">
        <f>U29*V27/1000</f>
        <v>0.02</v>
      </c>
      <c r="W29" s="40">
        <v>72</v>
      </c>
      <c r="X29" s="47">
        <f t="shared" ref="X29:X46" si="1">V29*W29</f>
        <v>1.44</v>
      </c>
    </row>
    <row r="30" spans="1:25" ht="24" customHeight="1">
      <c r="A30" s="51" t="s">
        <v>73</v>
      </c>
      <c r="B30" s="40" t="s">
        <v>30</v>
      </c>
      <c r="C30" s="41"/>
      <c r="D30" s="64"/>
      <c r="E30" s="64"/>
      <c r="F30" s="64"/>
      <c r="G30" s="64"/>
      <c r="H30" s="64"/>
      <c r="I30" s="64"/>
      <c r="J30" s="64"/>
      <c r="K30" s="41"/>
      <c r="L30" s="41"/>
      <c r="M30" s="41">
        <v>7</v>
      </c>
      <c r="N30" s="41"/>
      <c r="O30" s="41"/>
      <c r="P30" s="41"/>
      <c r="Q30" s="41"/>
      <c r="R30" s="41"/>
      <c r="S30" s="41"/>
      <c r="T30" s="41">
        <f>PRODUCT(T29*U27/1000)</f>
        <v>0</v>
      </c>
      <c r="U30" s="40">
        <f t="shared" si="0"/>
        <v>7</v>
      </c>
      <c r="V30" s="40">
        <f>U30*V27/1000</f>
        <v>7.0000000000000001E-3</v>
      </c>
      <c r="W30" s="41">
        <v>700</v>
      </c>
      <c r="X30" s="47">
        <f t="shared" si="1"/>
        <v>4.9000000000000004</v>
      </c>
    </row>
    <row r="31" spans="1:25" ht="21" customHeight="1">
      <c r="A31" s="51" t="s">
        <v>78</v>
      </c>
      <c r="B31" s="40" t="s">
        <v>30</v>
      </c>
      <c r="C31" s="40"/>
      <c r="D31" s="62"/>
      <c r="E31" s="62"/>
      <c r="F31" s="62"/>
      <c r="G31" s="62"/>
      <c r="H31" s="62"/>
      <c r="I31" s="62"/>
      <c r="J31" s="62"/>
      <c r="K31" s="40"/>
      <c r="L31" s="40"/>
      <c r="M31" s="40"/>
      <c r="N31" s="40"/>
      <c r="O31" s="40">
        <v>20</v>
      </c>
      <c r="P31" s="40"/>
      <c r="Q31" s="40"/>
      <c r="R31" s="40"/>
      <c r="S31" s="40"/>
      <c r="T31" s="40"/>
      <c r="U31" s="40">
        <f t="shared" si="0"/>
        <v>20</v>
      </c>
      <c r="V31" s="40">
        <f>U31*V27/1000</f>
        <v>0.02</v>
      </c>
      <c r="W31" s="40">
        <v>88</v>
      </c>
      <c r="X31" s="47">
        <f t="shared" si="1"/>
        <v>1.76</v>
      </c>
    </row>
    <row r="32" spans="1:25" ht="26.25" customHeight="1">
      <c r="A32" s="51" t="s">
        <v>72</v>
      </c>
      <c r="B32" s="40" t="s">
        <v>30</v>
      </c>
      <c r="C32" s="41"/>
      <c r="D32" s="64"/>
      <c r="E32" s="64"/>
      <c r="F32" s="64"/>
      <c r="G32" s="64"/>
      <c r="H32" s="64"/>
      <c r="I32" s="64"/>
      <c r="J32" s="64"/>
      <c r="K32" s="41"/>
      <c r="L32" s="41"/>
      <c r="M32" s="41"/>
      <c r="N32" s="41"/>
      <c r="O32" s="41"/>
      <c r="P32" s="41">
        <v>30</v>
      </c>
      <c r="Q32" s="41"/>
      <c r="R32" s="41"/>
      <c r="S32" s="41"/>
      <c r="T32" s="41">
        <f>PRODUCT(T31*U27/1000)</f>
        <v>0</v>
      </c>
      <c r="U32" s="40">
        <f t="shared" si="0"/>
        <v>30</v>
      </c>
      <c r="V32" s="40">
        <f>U32*V27/1000</f>
        <v>0.03</v>
      </c>
      <c r="W32" s="41">
        <v>65</v>
      </c>
      <c r="X32" s="47">
        <f t="shared" si="1"/>
        <v>1.95</v>
      </c>
    </row>
    <row r="33" spans="1:24" ht="26.25" customHeight="1">
      <c r="A33" s="149" t="s">
        <v>81</v>
      </c>
      <c r="B33" s="62" t="s">
        <v>30</v>
      </c>
      <c r="C33" s="62"/>
      <c r="D33" s="62"/>
      <c r="E33" s="62"/>
      <c r="F33" s="62"/>
      <c r="G33" s="62"/>
      <c r="H33" s="62"/>
      <c r="I33" s="62"/>
      <c r="J33" s="62"/>
      <c r="K33" s="40"/>
      <c r="L33" s="40">
        <v>4</v>
      </c>
      <c r="M33" s="40">
        <v>4</v>
      </c>
      <c r="N33" s="40"/>
      <c r="O33" s="40"/>
      <c r="P33" s="40"/>
      <c r="Q33" s="40"/>
      <c r="R33" s="40"/>
      <c r="S33" s="40"/>
      <c r="T33" s="40"/>
      <c r="U33" s="40">
        <f t="shared" si="0"/>
        <v>8</v>
      </c>
      <c r="V33" s="40">
        <f>U33*V27/1000</f>
        <v>8.0000000000000002E-3</v>
      </c>
      <c r="W33" s="40">
        <v>115</v>
      </c>
      <c r="X33" s="47">
        <f t="shared" si="1"/>
        <v>0.92</v>
      </c>
    </row>
    <row r="34" spans="1:24" ht="26.25" customHeight="1">
      <c r="A34" s="51" t="s">
        <v>80</v>
      </c>
      <c r="B34" s="40" t="s">
        <v>30</v>
      </c>
      <c r="C34" s="40"/>
      <c r="D34" s="62"/>
      <c r="E34" s="62"/>
      <c r="F34" s="62"/>
      <c r="G34" s="62"/>
      <c r="H34" s="62"/>
      <c r="I34" s="62"/>
      <c r="J34" s="62"/>
      <c r="K34" s="40"/>
      <c r="L34" s="40">
        <v>125</v>
      </c>
      <c r="M34" s="40">
        <v>223.81</v>
      </c>
      <c r="N34" s="40"/>
      <c r="O34" s="40"/>
      <c r="P34" s="40"/>
      <c r="Q34" s="40"/>
      <c r="R34" s="40"/>
      <c r="S34" s="40"/>
      <c r="T34" s="40"/>
      <c r="U34" s="40">
        <f t="shared" si="0"/>
        <v>348.81</v>
      </c>
      <c r="V34" s="40">
        <f>U34*V27/1000</f>
        <v>0.34881000000000001</v>
      </c>
      <c r="W34" s="40">
        <v>53</v>
      </c>
      <c r="X34" s="47">
        <f t="shared" si="1"/>
        <v>18.486930000000001</v>
      </c>
    </row>
    <row r="35" spans="1:24" ht="26.25" customHeight="1">
      <c r="A35" s="51" t="s">
        <v>65</v>
      </c>
      <c r="B35" s="40" t="s">
        <v>30</v>
      </c>
      <c r="C35" s="40"/>
      <c r="D35" s="62"/>
      <c r="E35" s="62"/>
      <c r="F35" s="62"/>
      <c r="G35" s="62"/>
      <c r="H35" s="62"/>
      <c r="I35" s="62"/>
      <c r="J35" s="62"/>
      <c r="K35" s="40"/>
      <c r="L35" s="40">
        <v>16</v>
      </c>
      <c r="M35" s="40"/>
      <c r="N35" s="40"/>
      <c r="O35" s="40"/>
      <c r="P35" s="40"/>
      <c r="Q35" s="40"/>
      <c r="R35" s="40"/>
      <c r="S35" s="40"/>
      <c r="T35" s="40"/>
      <c r="U35" s="40">
        <f t="shared" si="0"/>
        <v>16</v>
      </c>
      <c r="V35" s="40">
        <f>U35*V27/1000</f>
        <v>1.6E-2</v>
      </c>
      <c r="W35" s="40">
        <v>55</v>
      </c>
      <c r="X35" s="47">
        <f t="shared" si="1"/>
        <v>0.88</v>
      </c>
    </row>
    <row r="36" spans="1:24" ht="26.25" customHeight="1">
      <c r="A36" s="51" t="s">
        <v>66</v>
      </c>
      <c r="B36" s="40" t="s">
        <v>30</v>
      </c>
      <c r="C36" s="40"/>
      <c r="D36" s="62"/>
      <c r="E36" s="62"/>
      <c r="F36" s="62"/>
      <c r="G36" s="62"/>
      <c r="H36" s="62"/>
      <c r="I36" s="62"/>
      <c r="J36" s="62"/>
      <c r="K36" s="40"/>
      <c r="L36" s="40">
        <v>15</v>
      </c>
      <c r="M36" s="40">
        <v>20</v>
      </c>
      <c r="N36" s="40"/>
      <c r="O36" s="40"/>
      <c r="P36" s="40"/>
      <c r="Q36" s="40"/>
      <c r="R36" s="40"/>
      <c r="S36" s="40"/>
      <c r="T36" s="40"/>
      <c r="U36" s="40">
        <f t="shared" si="0"/>
        <v>35</v>
      </c>
      <c r="V36" s="40">
        <f>U36*V27/1000</f>
        <v>3.5000000000000003E-2</v>
      </c>
      <c r="W36" s="40">
        <v>41</v>
      </c>
      <c r="X36" s="47">
        <f t="shared" si="1"/>
        <v>1.4350000000000001</v>
      </c>
    </row>
    <row r="37" spans="1:24" ht="26.25" customHeight="1">
      <c r="A37" s="51" t="s">
        <v>94</v>
      </c>
      <c r="B37" s="40" t="s">
        <v>30</v>
      </c>
      <c r="C37" s="40"/>
      <c r="D37" s="62"/>
      <c r="E37" s="62"/>
      <c r="F37" s="62"/>
      <c r="G37" s="62"/>
      <c r="H37" s="62"/>
      <c r="I37" s="62"/>
      <c r="J37" s="62"/>
      <c r="K37" s="40"/>
      <c r="L37" s="40">
        <v>6</v>
      </c>
      <c r="M37" s="40"/>
      <c r="N37" s="40"/>
      <c r="O37" s="40"/>
      <c r="P37" s="40"/>
      <c r="Q37" s="40"/>
      <c r="R37" s="40"/>
      <c r="S37" s="40"/>
      <c r="T37" s="40"/>
      <c r="U37" s="40">
        <f t="shared" si="0"/>
        <v>6</v>
      </c>
      <c r="V37" s="40">
        <f>U37*V27/1000</f>
        <v>6.0000000000000001E-3</v>
      </c>
      <c r="W37" s="40">
        <v>49</v>
      </c>
      <c r="X37" s="47">
        <f t="shared" si="1"/>
        <v>0.29399999999999998</v>
      </c>
    </row>
    <row r="38" spans="1:24" ht="24" customHeight="1">
      <c r="A38" s="79" t="s">
        <v>111</v>
      </c>
      <c r="B38" s="40" t="s">
        <v>30</v>
      </c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>
        <v>97</v>
      </c>
      <c r="N38" s="62"/>
      <c r="O38" s="62"/>
      <c r="P38" s="62"/>
      <c r="Q38" s="62"/>
      <c r="R38" s="62"/>
      <c r="S38" s="62"/>
      <c r="T38" s="62"/>
      <c r="U38" s="40">
        <f t="shared" si="0"/>
        <v>97</v>
      </c>
      <c r="V38" s="40">
        <f>U38*V27/1000</f>
        <v>9.7000000000000003E-2</v>
      </c>
      <c r="W38" s="62">
        <v>420</v>
      </c>
      <c r="X38" s="47">
        <f t="shared" si="1"/>
        <v>40.74</v>
      </c>
    </row>
    <row r="39" spans="1:24" ht="24" customHeight="1">
      <c r="A39" s="79" t="s">
        <v>112</v>
      </c>
      <c r="B39" s="40" t="s">
        <v>30</v>
      </c>
      <c r="C39" s="63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>
        <v>20</v>
      </c>
      <c r="O39" s="62"/>
      <c r="P39" s="62"/>
      <c r="Q39" s="62"/>
      <c r="R39" s="62"/>
      <c r="S39" s="62"/>
      <c r="T39" s="62"/>
      <c r="U39" s="40">
        <f t="shared" si="0"/>
        <v>20</v>
      </c>
      <c r="V39" s="40">
        <f>U39*V27/1000</f>
        <v>0.02</v>
      </c>
      <c r="W39" s="62">
        <v>370</v>
      </c>
      <c r="X39" s="47">
        <f t="shared" si="1"/>
        <v>7.4</v>
      </c>
    </row>
    <row r="40" spans="1:24" ht="24" customHeight="1">
      <c r="A40" s="65"/>
      <c r="B40" s="40" t="s">
        <v>30</v>
      </c>
      <c r="C40" s="63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40">
        <f t="shared" si="0"/>
        <v>0</v>
      </c>
      <c r="V40" s="40">
        <f>U40*V27/1000</f>
        <v>0</v>
      </c>
      <c r="W40" s="62"/>
      <c r="X40" s="47">
        <f t="shared" si="1"/>
        <v>0</v>
      </c>
    </row>
    <row r="41" spans="1:24" ht="24" customHeight="1">
      <c r="A41" s="65"/>
      <c r="B41" s="40" t="s">
        <v>30</v>
      </c>
      <c r="C41" s="63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40">
        <f t="shared" si="0"/>
        <v>0</v>
      </c>
      <c r="V41" s="40">
        <f>U41*V27/1000</f>
        <v>0</v>
      </c>
      <c r="W41" s="62"/>
      <c r="X41" s="47">
        <f t="shared" si="1"/>
        <v>0</v>
      </c>
    </row>
    <row r="42" spans="1:24" ht="24" customHeight="1">
      <c r="A42" s="65"/>
      <c r="B42" s="40" t="s">
        <v>30</v>
      </c>
      <c r="C42" s="63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40">
        <f t="shared" si="0"/>
        <v>0</v>
      </c>
      <c r="V42" s="40">
        <f>U42*V27/1000</f>
        <v>0</v>
      </c>
      <c r="W42" s="62"/>
      <c r="X42" s="47">
        <f t="shared" si="1"/>
        <v>0</v>
      </c>
    </row>
    <row r="43" spans="1:24" ht="24" customHeight="1">
      <c r="A43" s="65"/>
      <c r="B43" s="40" t="s">
        <v>30</v>
      </c>
      <c r="C43" s="63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40">
        <f t="shared" si="0"/>
        <v>0</v>
      </c>
      <c r="V43" s="40">
        <f>U43*V27/1000</f>
        <v>0</v>
      </c>
      <c r="W43" s="62"/>
      <c r="X43" s="47">
        <f t="shared" si="1"/>
        <v>0</v>
      </c>
    </row>
    <row r="44" spans="1:24" ht="24" customHeight="1">
      <c r="A44" s="65"/>
      <c r="B44" s="40" t="s">
        <v>30</v>
      </c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40">
        <f t="shared" si="0"/>
        <v>0</v>
      </c>
      <c r="V44" s="40">
        <f>U44*V27/1000</f>
        <v>0</v>
      </c>
      <c r="W44" s="62"/>
      <c r="X44" s="47">
        <f t="shared" si="1"/>
        <v>0</v>
      </c>
    </row>
    <row r="45" spans="1:24" ht="24" customHeight="1">
      <c r="A45" s="65"/>
      <c r="B45" s="40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40">
        <f t="shared" si="0"/>
        <v>0</v>
      </c>
      <c r="V45" s="40">
        <f>U45*V27/1000</f>
        <v>0</v>
      </c>
      <c r="W45" s="62"/>
      <c r="X45" s="47">
        <f t="shared" si="1"/>
        <v>0</v>
      </c>
    </row>
    <row r="46" spans="1:24" ht="24" customHeight="1">
      <c r="A46" s="65"/>
      <c r="B46" s="40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40">
        <f t="shared" si="0"/>
        <v>0</v>
      </c>
      <c r="V46" s="40">
        <f>U46*V27/1000</f>
        <v>0</v>
      </c>
      <c r="W46" s="62"/>
      <c r="X46" s="47">
        <f t="shared" si="1"/>
        <v>0</v>
      </c>
    </row>
    <row r="47" spans="1:24" ht="21" customHeight="1">
      <c r="A47" s="66"/>
      <c r="B47" s="40" t="s">
        <v>30</v>
      </c>
      <c r="C47" s="63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>
        <f>PRODUCT(T38*T27/1000)</f>
        <v>0</v>
      </c>
      <c r="U47" s="40">
        <f t="shared" si="0"/>
        <v>0</v>
      </c>
      <c r="V47" s="40">
        <f>U47*V27/1000</f>
        <v>0</v>
      </c>
      <c r="W47" s="64"/>
      <c r="X47" s="47">
        <f>SUM(X29:X46)</f>
        <v>80.205929999999995</v>
      </c>
    </row>
    <row r="49" spans="1:22" s="43" customFormat="1">
      <c r="A49" s="42" t="s">
        <v>31</v>
      </c>
      <c r="B49" s="42"/>
      <c r="C49" s="42"/>
      <c r="D49" s="42"/>
      <c r="E49" s="42"/>
      <c r="F49" s="42"/>
      <c r="G49" s="42"/>
      <c r="H49" s="42" t="s">
        <v>28</v>
      </c>
      <c r="I49" s="42"/>
      <c r="J49" s="42" t="s">
        <v>35</v>
      </c>
      <c r="K49" s="42"/>
      <c r="L49" s="42"/>
      <c r="M49" s="42"/>
      <c r="N49" s="42"/>
      <c r="O49" s="42" t="s">
        <v>36</v>
      </c>
      <c r="P49" s="42"/>
      <c r="Q49" s="42"/>
      <c r="R49" s="42" t="s">
        <v>37</v>
      </c>
      <c r="S49" s="42"/>
      <c r="T49" s="42"/>
      <c r="V49" s="42"/>
    </row>
    <row r="50" spans="1:22">
      <c r="A50" s="16" t="s">
        <v>39</v>
      </c>
      <c r="B50" s="16"/>
      <c r="C50" s="16" t="s">
        <v>34</v>
      </c>
      <c r="D50" s="16"/>
      <c r="E50" s="16"/>
      <c r="F50" s="16"/>
      <c r="G50" s="16"/>
      <c r="H50" s="16" t="s">
        <v>39</v>
      </c>
      <c r="I50" s="16"/>
      <c r="J50" s="16"/>
      <c r="K50" s="16"/>
      <c r="L50" s="16" t="s">
        <v>34</v>
      </c>
      <c r="M50" s="16"/>
      <c r="N50" s="16"/>
      <c r="O50" s="16"/>
      <c r="P50" s="16"/>
      <c r="Q50" s="16"/>
      <c r="R50" s="16" t="s">
        <v>38</v>
      </c>
      <c r="S50" s="16"/>
      <c r="T50" s="16"/>
    </row>
    <row r="51" spans="1:22" s="43" customFormat="1">
      <c r="A51" s="42" t="s">
        <v>32</v>
      </c>
      <c r="B51" s="42"/>
      <c r="C51" s="42"/>
      <c r="D51" s="42"/>
      <c r="E51" s="42"/>
      <c r="F51" s="42"/>
      <c r="G51" s="42"/>
      <c r="H51" s="42" t="s">
        <v>29</v>
      </c>
      <c r="I51" s="42"/>
      <c r="J51" s="42" t="s">
        <v>35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V51" s="42"/>
    </row>
    <row r="52" spans="1:22">
      <c r="A52" s="16" t="s">
        <v>33</v>
      </c>
      <c r="B52" s="16"/>
      <c r="C52" s="16" t="s">
        <v>34</v>
      </c>
      <c r="D52" s="16"/>
      <c r="E52" s="16"/>
      <c r="F52" s="16"/>
      <c r="G52" s="16"/>
      <c r="H52" s="16" t="s">
        <v>33</v>
      </c>
      <c r="I52" s="16"/>
      <c r="J52" s="16"/>
      <c r="K52" s="16"/>
      <c r="L52" s="16" t="s">
        <v>34</v>
      </c>
      <c r="M52" s="16"/>
      <c r="N52" s="16"/>
      <c r="O52" s="16"/>
      <c r="P52" s="16"/>
      <c r="Q52" s="16"/>
      <c r="R52" s="16"/>
      <c r="S52" s="16"/>
      <c r="T5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1 день (11)</vt:lpstr>
      <vt:lpstr>10 день </vt:lpstr>
      <vt:lpstr>9 день</vt:lpstr>
      <vt:lpstr>8 день </vt:lpstr>
      <vt:lpstr>7 день </vt:lpstr>
      <vt:lpstr>6 день</vt:lpstr>
      <vt:lpstr>5 день</vt:lpstr>
      <vt:lpstr>4 день </vt:lpstr>
      <vt:lpstr>3 день </vt:lpstr>
      <vt:lpstr>2 день </vt:lpstr>
      <vt:lpstr>1 день</vt:lpstr>
      <vt:lpstr>'1 день'!Область_печати</vt:lpstr>
      <vt:lpstr>'1 день (11)'!Область_печати</vt:lpstr>
      <vt:lpstr>'10 день '!Область_печати</vt:lpstr>
      <vt:lpstr>'2 день '!Область_печати</vt:lpstr>
      <vt:lpstr>'3 день '!Область_печати</vt:lpstr>
      <vt:lpstr>'4 день '!Область_печати</vt:lpstr>
      <vt:lpstr>'5 день'!Область_печати</vt:lpstr>
      <vt:lpstr>'6 день'!Область_печати</vt:lpstr>
      <vt:lpstr>'7 день '!Область_печати</vt:lpstr>
      <vt:lpstr>'8 день '!Область_печати</vt:lpstr>
      <vt:lpstr>'9 день'!Область_печати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Интернет</dc:creator>
  <cp:lastModifiedBy>Технолог</cp:lastModifiedBy>
  <cp:lastPrinted>2024-08-16T11:06:44Z</cp:lastPrinted>
  <dcterms:created xsi:type="dcterms:W3CDTF">2019-10-30T12:57:14Z</dcterms:created>
  <dcterms:modified xsi:type="dcterms:W3CDTF">2024-09-06T11:28:10Z</dcterms:modified>
</cp:coreProperties>
</file>